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０２庶務統計係\02統計\010　常住人口\R07\人口動態（決裁用）\"/>
    </mc:Choice>
  </mc:AlternateContent>
  <xr:revisionPtr revIDLastSave="0" documentId="13_ncr:1_{FFE7264F-C045-4564-977D-0E1670AA52CE}" xr6:coauthVersionLast="36" xr6:coauthVersionMax="47" xr10:uidLastSave="{00000000-0000-0000-0000-000000000000}"/>
  <bookViews>
    <workbookView xWindow="-120" yWindow="-120" windowWidth="29040" windowHeight="15840" tabRatio="884" xr2:uid="{00000000-000D-0000-FFFF-FFFF00000000}"/>
  </bookViews>
  <sheets>
    <sheet name="R7人口動態" sheetId="255" r:id="rId1"/>
    <sheet name="R7人口動態（管内別）" sheetId="256" r:id="rId2"/>
    <sheet name="R8.1.1" sheetId="257" r:id="rId3"/>
    <sheet name="R7.12.1" sheetId="244" r:id="rId4"/>
    <sheet name="R7.11.1" sheetId="245" r:id="rId5"/>
    <sheet name="R7.10.1" sheetId="246" r:id="rId6"/>
    <sheet name="R7.9.1" sheetId="247" r:id="rId7"/>
    <sheet name="R7.8.1" sheetId="248" r:id="rId8"/>
    <sheet name="R7.7.1" sheetId="249" r:id="rId9"/>
    <sheet name="R7.6.1" sheetId="250" r:id="rId10"/>
    <sheet name="R7.5.1" sheetId="251" r:id="rId11"/>
    <sheet name="R7.4.1" sheetId="252" r:id="rId12"/>
    <sheet name="R7.3.1" sheetId="253" r:id="rId13"/>
    <sheet name="R7.2.1" sheetId="254" r:id="rId14"/>
  </sheets>
  <definedNames>
    <definedName name="_xlnm.Print_Area" localSheetId="0">'R7人口動態'!$A$1:$P$22</definedName>
    <definedName name="_xlnm.Print_Area" localSheetId="1">'R7人口動態（管内別）'!$A$1:$U$15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55" l="1"/>
  <c r="O6" i="255"/>
  <c r="P6" i="255"/>
  <c r="H7" i="255"/>
  <c r="P7" i="255" s="1"/>
  <c r="P18" i="255" s="1"/>
  <c r="O7" i="255"/>
  <c r="H8" i="255"/>
  <c r="P8" i="255" s="1"/>
  <c r="O8" i="255"/>
  <c r="O18" i="255" s="1"/>
  <c r="H9" i="255"/>
  <c r="O9" i="255"/>
  <c r="P9" i="255"/>
  <c r="H10" i="255"/>
  <c r="P10" i="255" s="1"/>
  <c r="O10" i="255"/>
  <c r="H11" i="255"/>
  <c r="P11" i="255" s="1"/>
  <c r="O11" i="255"/>
  <c r="H12" i="255"/>
  <c r="O12" i="255"/>
  <c r="P12" i="255" s="1"/>
  <c r="H13" i="255"/>
  <c r="O13" i="255"/>
  <c r="P13" i="255"/>
  <c r="S14" i="257"/>
  <c r="R14" i="257"/>
  <c r="P14" i="257"/>
  <c r="O14" i="257"/>
  <c r="M14" i="257"/>
  <c r="L14" i="257"/>
  <c r="J14" i="257"/>
  <c r="I14" i="257"/>
  <c r="G14" i="257"/>
  <c r="F14" i="257"/>
  <c r="D14" i="257"/>
  <c r="D15" i="257" s="1"/>
  <c r="C14" i="257"/>
  <c r="C15" i="257" s="1"/>
  <c r="E15" i="257" s="1"/>
  <c r="B14" i="257"/>
  <c r="B15" i="257" s="1"/>
  <c r="T13" i="257"/>
  <c r="Q13" i="257"/>
  <c r="N13" i="257"/>
  <c r="K13" i="257"/>
  <c r="H13" i="257"/>
  <c r="U13" i="257" s="1"/>
  <c r="E13" i="257"/>
  <c r="T12" i="257"/>
  <c r="Q12" i="257"/>
  <c r="N12" i="257"/>
  <c r="K12" i="257"/>
  <c r="H12" i="257"/>
  <c r="U12" i="257" s="1"/>
  <c r="E12" i="257"/>
  <c r="T11" i="257"/>
  <c r="Q11" i="257"/>
  <c r="N11" i="257"/>
  <c r="K11" i="257"/>
  <c r="U11" i="257" s="1"/>
  <c r="H11" i="257"/>
  <c r="E11" i="257"/>
  <c r="T10" i="257"/>
  <c r="Q10" i="257"/>
  <c r="N10" i="257"/>
  <c r="K10" i="257"/>
  <c r="U10" i="257" s="1"/>
  <c r="H10" i="257"/>
  <c r="E10" i="257"/>
  <c r="T9" i="257"/>
  <c r="T14" i="257" s="1"/>
  <c r="Q9" i="257"/>
  <c r="N9" i="257"/>
  <c r="K9" i="257"/>
  <c r="H9" i="257"/>
  <c r="H14" i="257" s="1"/>
  <c r="F15" i="257" s="1"/>
  <c r="E9" i="257"/>
  <c r="T8" i="257"/>
  <c r="Q8" i="257"/>
  <c r="N8" i="257"/>
  <c r="K8" i="257"/>
  <c r="H8" i="257"/>
  <c r="U8" i="257" s="1"/>
  <c r="E8" i="257"/>
  <c r="T7" i="257"/>
  <c r="Q7" i="257"/>
  <c r="Q14" i="257" s="1"/>
  <c r="N7" i="257"/>
  <c r="N14" i="257" s="1"/>
  <c r="L15" i="257" s="1"/>
  <c r="K7" i="257"/>
  <c r="K14" i="257" s="1"/>
  <c r="H7" i="257"/>
  <c r="E7" i="257"/>
  <c r="N18" i="255"/>
  <c r="M18" i="255"/>
  <c r="L18" i="255"/>
  <c r="K18" i="255"/>
  <c r="J18" i="255"/>
  <c r="I18" i="255"/>
  <c r="H18" i="255"/>
  <c r="G18" i="255"/>
  <c r="F18" i="255"/>
  <c r="E18" i="255"/>
  <c r="D18" i="255"/>
  <c r="C18" i="255"/>
  <c r="B18" i="255"/>
  <c r="O14" i="255"/>
  <c r="O15" i="255"/>
  <c r="P15" i="255" s="1"/>
  <c r="O16" i="255"/>
  <c r="P16" i="255" s="1"/>
  <c r="H14" i="255"/>
  <c r="H15" i="255"/>
  <c r="H16" i="255"/>
  <c r="P17" i="255"/>
  <c r="O17" i="255"/>
  <c r="H17" i="255"/>
  <c r="S14" i="254"/>
  <c r="R14" i="254"/>
  <c r="P14" i="254"/>
  <c r="O14" i="254"/>
  <c r="M14" i="254"/>
  <c r="L14" i="254"/>
  <c r="J14" i="254"/>
  <c r="I14" i="254"/>
  <c r="G14" i="254"/>
  <c r="F14" i="254"/>
  <c r="D14" i="254"/>
  <c r="D15" i="254" s="1"/>
  <c r="C14" i="254"/>
  <c r="C15" i="254" s="1"/>
  <c r="B14" i="254"/>
  <c r="B15" i="254" s="1"/>
  <c r="T13" i="254"/>
  <c r="Q13" i="254"/>
  <c r="N13" i="254"/>
  <c r="K13" i="254"/>
  <c r="H13" i="254"/>
  <c r="E13" i="254"/>
  <c r="T12" i="254"/>
  <c r="Q12" i="254"/>
  <c r="N12" i="254"/>
  <c r="K12" i="254"/>
  <c r="H12" i="254"/>
  <c r="U12" i="254" s="1"/>
  <c r="E12" i="254"/>
  <c r="T11" i="254"/>
  <c r="Q11" i="254"/>
  <c r="N11" i="254"/>
  <c r="K11" i="254"/>
  <c r="H11" i="254"/>
  <c r="E11" i="254"/>
  <c r="T10" i="254"/>
  <c r="Q10" i="254"/>
  <c r="N10" i="254"/>
  <c r="K10" i="254"/>
  <c r="H10" i="254"/>
  <c r="U10" i="254" s="1"/>
  <c r="E10" i="254"/>
  <c r="T9" i="254"/>
  <c r="Q9" i="254"/>
  <c r="N9" i="254"/>
  <c r="K9" i="254"/>
  <c r="H9" i="254"/>
  <c r="E9" i="254"/>
  <c r="T8" i="254"/>
  <c r="Q8" i="254"/>
  <c r="N8" i="254"/>
  <c r="K8" i="254"/>
  <c r="H8" i="254"/>
  <c r="U8" i="254" s="1"/>
  <c r="E8" i="254"/>
  <c r="T7" i="254"/>
  <c r="Q7" i="254"/>
  <c r="Q14" i="254" s="1"/>
  <c r="N7" i="254"/>
  <c r="N14" i="254" s="1"/>
  <c r="K7" i="254"/>
  <c r="H7" i="254"/>
  <c r="E7" i="254"/>
  <c r="S14" i="253"/>
  <c r="R14" i="253"/>
  <c r="P14" i="253"/>
  <c r="O14" i="253"/>
  <c r="M14" i="253"/>
  <c r="L14" i="253"/>
  <c r="J14" i="253"/>
  <c r="I14" i="253"/>
  <c r="G14" i="253"/>
  <c r="F14" i="253"/>
  <c r="D14" i="253"/>
  <c r="D15" i="253" s="1"/>
  <c r="C14" i="253"/>
  <c r="C15" i="253" s="1"/>
  <c r="E15" i="253" s="1"/>
  <c r="B14" i="253"/>
  <c r="B15" i="253" s="1"/>
  <c r="T13" i="253"/>
  <c r="Q13" i="253"/>
  <c r="N13" i="253"/>
  <c r="K13" i="253"/>
  <c r="H13" i="253"/>
  <c r="E13" i="253"/>
  <c r="T12" i="253"/>
  <c r="Q12" i="253"/>
  <c r="N12" i="253"/>
  <c r="K12" i="253"/>
  <c r="H12" i="253"/>
  <c r="E12" i="253"/>
  <c r="T11" i="253"/>
  <c r="Q11" i="253"/>
  <c r="N11" i="253"/>
  <c r="K11" i="253"/>
  <c r="H11" i="253"/>
  <c r="E11" i="253"/>
  <c r="T10" i="253"/>
  <c r="Q10" i="253"/>
  <c r="N10" i="253"/>
  <c r="K10" i="253"/>
  <c r="H10" i="253"/>
  <c r="E10" i="253"/>
  <c r="T9" i="253"/>
  <c r="Q9" i="253"/>
  <c r="N9" i="253"/>
  <c r="K9" i="253"/>
  <c r="H9" i="253"/>
  <c r="E9" i="253"/>
  <c r="T8" i="253"/>
  <c r="Q8" i="253"/>
  <c r="N8" i="253"/>
  <c r="K8" i="253"/>
  <c r="H8" i="253"/>
  <c r="E8" i="253"/>
  <c r="T7" i="253"/>
  <c r="Q7" i="253"/>
  <c r="N7" i="253"/>
  <c r="N14" i="253" s="1"/>
  <c r="K7" i="253"/>
  <c r="K14" i="253" s="1"/>
  <c r="H7" i="253"/>
  <c r="E7" i="253"/>
  <c r="S14" i="252"/>
  <c r="R14" i="252"/>
  <c r="P14" i="252"/>
  <c r="O14" i="252"/>
  <c r="M14" i="252"/>
  <c r="L14" i="252"/>
  <c r="J14" i="252"/>
  <c r="I14" i="252"/>
  <c r="G14" i="252"/>
  <c r="F14" i="252"/>
  <c r="D14" i="252"/>
  <c r="D15" i="252" s="1"/>
  <c r="C14" i="252"/>
  <c r="C15" i="252" s="1"/>
  <c r="B14" i="252"/>
  <c r="B15" i="252" s="1"/>
  <c r="T13" i="252"/>
  <c r="Q13" i="252"/>
  <c r="N13" i="252"/>
  <c r="K13" i="252"/>
  <c r="H13" i="252"/>
  <c r="E13" i="252"/>
  <c r="T12" i="252"/>
  <c r="Q12" i="252"/>
  <c r="N12" i="252"/>
  <c r="K12" i="252"/>
  <c r="H12" i="252"/>
  <c r="E12" i="252"/>
  <c r="T11" i="252"/>
  <c r="Q11" i="252"/>
  <c r="N11" i="252"/>
  <c r="K11" i="252"/>
  <c r="H11" i="252"/>
  <c r="E11" i="252"/>
  <c r="T10" i="252"/>
  <c r="Q10" i="252"/>
  <c r="N10" i="252"/>
  <c r="K10" i="252"/>
  <c r="H10" i="252"/>
  <c r="E10" i="252"/>
  <c r="T9" i="252"/>
  <c r="Q9" i="252"/>
  <c r="N9" i="252"/>
  <c r="K9" i="252"/>
  <c r="H9" i="252"/>
  <c r="E9" i="252"/>
  <c r="T8" i="252"/>
  <c r="Q8" i="252"/>
  <c r="N8" i="252"/>
  <c r="K8" i="252"/>
  <c r="H8" i="252"/>
  <c r="E8" i="252"/>
  <c r="T7" i="252"/>
  <c r="T14" i="252" s="1"/>
  <c r="Q7" i="252"/>
  <c r="N7" i="252"/>
  <c r="K7" i="252"/>
  <c r="K14" i="252" s="1"/>
  <c r="H7" i="252"/>
  <c r="H14" i="252" s="1"/>
  <c r="E7" i="252"/>
  <c r="S14" i="251"/>
  <c r="R14" i="251"/>
  <c r="P14" i="251"/>
  <c r="O14" i="251"/>
  <c r="M14" i="251"/>
  <c r="L14" i="251"/>
  <c r="J14" i="251"/>
  <c r="I14" i="251"/>
  <c r="G14" i="251"/>
  <c r="F14" i="251"/>
  <c r="D14" i="251"/>
  <c r="D15" i="251" s="1"/>
  <c r="C14" i="251"/>
  <c r="C15" i="251" s="1"/>
  <c r="B14" i="251"/>
  <c r="B15" i="251" s="1"/>
  <c r="T13" i="251"/>
  <c r="Q13" i="251"/>
  <c r="N13" i="251"/>
  <c r="K13" i="251"/>
  <c r="H13" i="251"/>
  <c r="E13" i="251"/>
  <c r="T12" i="251"/>
  <c r="Q12" i="251"/>
  <c r="N12" i="251"/>
  <c r="K12" i="251"/>
  <c r="U12" i="251" s="1"/>
  <c r="H12" i="251"/>
  <c r="E12" i="251"/>
  <c r="T11" i="251"/>
  <c r="Q11" i="251"/>
  <c r="N11" i="251"/>
  <c r="K11" i="251"/>
  <c r="H11" i="251"/>
  <c r="E11" i="251"/>
  <c r="T10" i="251"/>
  <c r="Q10" i="251"/>
  <c r="N10" i="251"/>
  <c r="K10" i="251"/>
  <c r="U10" i="251" s="1"/>
  <c r="H10" i="251"/>
  <c r="E10" i="251"/>
  <c r="T9" i="251"/>
  <c r="Q9" i="251"/>
  <c r="N9" i="251"/>
  <c r="K9" i="251"/>
  <c r="H9" i="251"/>
  <c r="E9" i="251"/>
  <c r="T8" i="251"/>
  <c r="Q8" i="251"/>
  <c r="N8" i="251"/>
  <c r="K8" i="251"/>
  <c r="U8" i="251" s="1"/>
  <c r="H8" i="251"/>
  <c r="E8" i="251"/>
  <c r="T7" i="251"/>
  <c r="T14" i="251" s="1"/>
  <c r="Q7" i="251"/>
  <c r="Q14" i="251" s="1"/>
  <c r="N7" i="251"/>
  <c r="K7" i="251"/>
  <c r="H7" i="251"/>
  <c r="E7" i="251"/>
  <c r="S14" i="250"/>
  <c r="R14" i="250"/>
  <c r="P14" i="250"/>
  <c r="O14" i="250"/>
  <c r="M14" i="250"/>
  <c r="L14" i="250"/>
  <c r="J14" i="250"/>
  <c r="I14" i="250"/>
  <c r="G14" i="250"/>
  <c r="F14" i="250"/>
  <c r="D14" i="250"/>
  <c r="D15" i="250" s="1"/>
  <c r="C14" i="250"/>
  <c r="C16" i="249" s="1"/>
  <c r="B14" i="250"/>
  <c r="B15" i="250" s="1"/>
  <c r="T13" i="250"/>
  <c r="Q13" i="250"/>
  <c r="N13" i="250"/>
  <c r="K13" i="250"/>
  <c r="H13" i="250"/>
  <c r="E13" i="250"/>
  <c r="T12" i="250"/>
  <c r="Q12" i="250"/>
  <c r="N12" i="250"/>
  <c r="K12" i="250"/>
  <c r="H12" i="250"/>
  <c r="U12" i="250" s="1"/>
  <c r="E12" i="250"/>
  <c r="T11" i="250"/>
  <c r="Q11" i="250"/>
  <c r="N11" i="250"/>
  <c r="K11" i="250"/>
  <c r="H11" i="250"/>
  <c r="E11" i="250"/>
  <c r="T10" i="250"/>
  <c r="Q10" i="250"/>
  <c r="N10" i="250"/>
  <c r="K10" i="250"/>
  <c r="H10" i="250"/>
  <c r="E10" i="250"/>
  <c r="T9" i="250"/>
  <c r="Q9" i="250"/>
  <c r="N9" i="250"/>
  <c r="K9" i="250"/>
  <c r="H9" i="250"/>
  <c r="E9" i="250"/>
  <c r="T8" i="250"/>
  <c r="Q8" i="250"/>
  <c r="N8" i="250"/>
  <c r="K8" i="250"/>
  <c r="H8" i="250"/>
  <c r="U8" i="250" s="1"/>
  <c r="E8" i="250"/>
  <c r="T7" i="250"/>
  <c r="Q7" i="250"/>
  <c r="Q14" i="250" s="1"/>
  <c r="N7" i="250"/>
  <c r="N14" i="250" s="1"/>
  <c r="K7" i="250"/>
  <c r="H7" i="250"/>
  <c r="E7" i="250"/>
  <c r="D16" i="249"/>
  <c r="B16" i="249"/>
  <c r="S14" i="249"/>
  <c r="R14" i="249"/>
  <c r="P14" i="249"/>
  <c r="O14" i="249"/>
  <c r="M14" i="249"/>
  <c r="L14" i="249"/>
  <c r="J14" i="249"/>
  <c r="I14" i="249"/>
  <c r="G14" i="249"/>
  <c r="F14" i="249"/>
  <c r="D14" i="249"/>
  <c r="D15" i="249" s="1"/>
  <c r="C14" i="249"/>
  <c r="B14" i="249"/>
  <c r="T13" i="249"/>
  <c r="Q13" i="249"/>
  <c r="N13" i="249"/>
  <c r="K13" i="249"/>
  <c r="H13" i="249"/>
  <c r="E13" i="249"/>
  <c r="T12" i="249"/>
  <c r="Q12" i="249"/>
  <c r="N12" i="249"/>
  <c r="K12" i="249"/>
  <c r="U12" i="249" s="1"/>
  <c r="H12" i="249"/>
  <c r="E12" i="249"/>
  <c r="T11" i="249"/>
  <c r="Q11" i="249"/>
  <c r="N11" i="249"/>
  <c r="K11" i="249"/>
  <c r="H11" i="249"/>
  <c r="E11" i="249"/>
  <c r="T10" i="249"/>
  <c r="Q10" i="249"/>
  <c r="N10" i="249"/>
  <c r="K10" i="249"/>
  <c r="U10" i="249" s="1"/>
  <c r="H10" i="249"/>
  <c r="E10" i="249"/>
  <c r="T9" i="249"/>
  <c r="Q9" i="249"/>
  <c r="N9" i="249"/>
  <c r="K9" i="249"/>
  <c r="H9" i="249"/>
  <c r="E9" i="249"/>
  <c r="T8" i="249"/>
  <c r="Q8" i="249"/>
  <c r="N8" i="249"/>
  <c r="K8" i="249"/>
  <c r="U8" i="249" s="1"/>
  <c r="H8" i="249"/>
  <c r="E8" i="249"/>
  <c r="T7" i="249"/>
  <c r="T14" i="249" s="1"/>
  <c r="Q7" i="249"/>
  <c r="Q14" i="249" s="1"/>
  <c r="N7" i="249"/>
  <c r="K7" i="249"/>
  <c r="H7" i="249"/>
  <c r="E7" i="249"/>
  <c r="S14" i="248"/>
  <c r="R14" i="248"/>
  <c r="P14" i="248"/>
  <c r="O14" i="248"/>
  <c r="M14" i="248"/>
  <c r="L14" i="248"/>
  <c r="J14" i="248"/>
  <c r="I14" i="248"/>
  <c r="G14" i="248"/>
  <c r="F14" i="248"/>
  <c r="D14" i="248"/>
  <c r="D15" i="248" s="1"/>
  <c r="C14" i="248"/>
  <c r="C15" i="248" s="1"/>
  <c r="E15" i="248" s="1"/>
  <c r="B14" i="248"/>
  <c r="B15" i="248" s="1"/>
  <c r="T13" i="248"/>
  <c r="Q13" i="248"/>
  <c r="N13" i="248"/>
  <c r="K13" i="248"/>
  <c r="H13" i="248"/>
  <c r="E13" i="248"/>
  <c r="T12" i="248"/>
  <c r="Q12" i="248"/>
  <c r="N12" i="248"/>
  <c r="K12" i="248"/>
  <c r="H12" i="248"/>
  <c r="U12" i="248" s="1"/>
  <c r="E12" i="248"/>
  <c r="T11" i="248"/>
  <c r="Q11" i="248"/>
  <c r="N11" i="248"/>
  <c r="K11" i="248"/>
  <c r="H11" i="248"/>
  <c r="E11" i="248"/>
  <c r="T10" i="248"/>
  <c r="Q10" i="248"/>
  <c r="N10" i="248"/>
  <c r="K10" i="248"/>
  <c r="H10" i="248"/>
  <c r="U10" i="248" s="1"/>
  <c r="E10" i="248"/>
  <c r="T9" i="248"/>
  <c r="Q9" i="248"/>
  <c r="N9" i="248"/>
  <c r="K9" i="248"/>
  <c r="H9" i="248"/>
  <c r="E9" i="248"/>
  <c r="T8" i="248"/>
  <c r="Q8" i="248"/>
  <c r="N8" i="248"/>
  <c r="K8" i="248"/>
  <c r="H8" i="248"/>
  <c r="U8" i="248" s="1"/>
  <c r="E8" i="248"/>
  <c r="T7" i="248"/>
  <c r="Q7" i="248"/>
  <c r="Q14" i="248" s="1"/>
  <c r="N7" i="248"/>
  <c r="N14" i="248" s="1"/>
  <c r="L15" i="248" s="1"/>
  <c r="K7" i="248"/>
  <c r="H7" i="248"/>
  <c r="E7" i="248"/>
  <c r="S14" i="247"/>
  <c r="R14" i="247"/>
  <c r="P14" i="247"/>
  <c r="O14" i="247"/>
  <c r="M14" i="247"/>
  <c r="L14" i="247"/>
  <c r="J14" i="247"/>
  <c r="I14" i="247"/>
  <c r="G14" i="247"/>
  <c r="F14" i="247"/>
  <c r="D14" i="247"/>
  <c r="D15" i="247" s="1"/>
  <c r="C14" i="247"/>
  <c r="C15" i="247" s="1"/>
  <c r="B14" i="247"/>
  <c r="B15" i="247" s="1"/>
  <c r="T13" i="247"/>
  <c r="Q13" i="247"/>
  <c r="N13" i="247"/>
  <c r="K13" i="247"/>
  <c r="U13" i="247" s="1"/>
  <c r="H13" i="247"/>
  <c r="E13" i="247"/>
  <c r="T12" i="247"/>
  <c r="Q12" i="247"/>
  <c r="N12" i="247"/>
  <c r="K12" i="247"/>
  <c r="H12" i="247"/>
  <c r="E12" i="247"/>
  <c r="T11" i="247"/>
  <c r="Q11" i="247"/>
  <c r="N11" i="247"/>
  <c r="K11" i="247"/>
  <c r="U11" i="247" s="1"/>
  <c r="H11" i="247"/>
  <c r="E11" i="247"/>
  <c r="T10" i="247"/>
  <c r="Q10" i="247"/>
  <c r="N10" i="247"/>
  <c r="K10" i="247"/>
  <c r="H10" i="247"/>
  <c r="E10" i="247"/>
  <c r="T9" i="247"/>
  <c r="Q9" i="247"/>
  <c r="N9" i="247"/>
  <c r="K9" i="247"/>
  <c r="U9" i="247" s="1"/>
  <c r="H9" i="247"/>
  <c r="E9" i="247"/>
  <c r="T8" i="247"/>
  <c r="Q8" i="247"/>
  <c r="N8" i="247"/>
  <c r="K8" i="247"/>
  <c r="H8" i="247"/>
  <c r="E8" i="247"/>
  <c r="T7" i="247"/>
  <c r="Q7" i="247"/>
  <c r="N7" i="247"/>
  <c r="N14" i="247" s="1"/>
  <c r="K7" i="247"/>
  <c r="K14" i="247" s="1"/>
  <c r="H7" i="247"/>
  <c r="E7" i="247"/>
  <c r="S14" i="246"/>
  <c r="R14" i="246"/>
  <c r="P14" i="246"/>
  <c r="O14" i="246"/>
  <c r="M14" i="246"/>
  <c r="L14" i="246"/>
  <c r="J14" i="246"/>
  <c r="I14" i="246"/>
  <c r="G14" i="246"/>
  <c r="F14" i="246"/>
  <c r="D14" i="246"/>
  <c r="D15" i="246" s="1"/>
  <c r="C14" i="246"/>
  <c r="C15" i="246" s="1"/>
  <c r="E15" i="246" s="1"/>
  <c r="B14" i="246"/>
  <c r="B15" i="246" s="1"/>
  <c r="T13" i="246"/>
  <c r="Q13" i="246"/>
  <c r="N13" i="246"/>
  <c r="K13" i="246"/>
  <c r="H13" i="246"/>
  <c r="U13" i="246" s="1"/>
  <c r="E13" i="246"/>
  <c r="T12" i="246"/>
  <c r="Q12" i="246"/>
  <c r="N12" i="246"/>
  <c r="K12" i="246"/>
  <c r="H12" i="246"/>
  <c r="E12" i="246"/>
  <c r="T11" i="246"/>
  <c r="Q11" i="246"/>
  <c r="N11" i="246"/>
  <c r="K11" i="246"/>
  <c r="H11" i="246"/>
  <c r="U11" i="246" s="1"/>
  <c r="E11" i="246"/>
  <c r="T10" i="246"/>
  <c r="Q10" i="246"/>
  <c r="N10" i="246"/>
  <c r="K10" i="246"/>
  <c r="H10" i="246"/>
  <c r="E10" i="246"/>
  <c r="T9" i="246"/>
  <c r="Q9" i="246"/>
  <c r="N9" i="246"/>
  <c r="K9" i="246"/>
  <c r="H9" i="246"/>
  <c r="U9" i="246" s="1"/>
  <c r="E9" i="246"/>
  <c r="T8" i="246"/>
  <c r="Q8" i="246"/>
  <c r="N8" i="246"/>
  <c r="K8" i="246"/>
  <c r="H8" i="246"/>
  <c r="E8" i="246"/>
  <c r="T7" i="246"/>
  <c r="T14" i="246" s="1"/>
  <c r="Q7" i="246"/>
  <c r="N7" i="246"/>
  <c r="K7" i="246"/>
  <c r="K14" i="246" s="1"/>
  <c r="H7" i="246"/>
  <c r="U7" i="246" s="1"/>
  <c r="E7" i="246"/>
  <c r="S14" i="245"/>
  <c r="R14" i="245"/>
  <c r="P14" i="245"/>
  <c r="O14" i="245"/>
  <c r="M14" i="245"/>
  <c r="L14" i="245"/>
  <c r="J14" i="245"/>
  <c r="I14" i="245"/>
  <c r="G14" i="245"/>
  <c r="F14" i="245"/>
  <c r="D14" i="245"/>
  <c r="D15" i="245" s="1"/>
  <c r="C14" i="245"/>
  <c r="C15" i="245" s="1"/>
  <c r="B14" i="245"/>
  <c r="B15" i="245" s="1"/>
  <c r="T13" i="245"/>
  <c r="Q13" i="245"/>
  <c r="N13" i="245"/>
  <c r="K13" i="245"/>
  <c r="H13" i="245"/>
  <c r="E13" i="245"/>
  <c r="T12" i="245"/>
  <c r="Q12" i="245"/>
  <c r="N12" i="245"/>
  <c r="K12" i="245"/>
  <c r="H12" i="245"/>
  <c r="E12" i="245"/>
  <c r="T11" i="245"/>
  <c r="Q11" i="245"/>
  <c r="N11" i="245"/>
  <c r="K11" i="245"/>
  <c r="H11" i="245"/>
  <c r="E11" i="245"/>
  <c r="T10" i="245"/>
  <c r="Q10" i="245"/>
  <c r="N10" i="245"/>
  <c r="K10" i="245"/>
  <c r="H10" i="245"/>
  <c r="E10" i="245"/>
  <c r="T9" i="245"/>
  <c r="Q9" i="245"/>
  <c r="N9" i="245"/>
  <c r="K9" i="245"/>
  <c r="H9" i="245"/>
  <c r="E9" i="245"/>
  <c r="T8" i="245"/>
  <c r="Q8" i="245"/>
  <c r="N8" i="245"/>
  <c r="K8" i="245"/>
  <c r="H8" i="245"/>
  <c r="E8" i="245"/>
  <c r="T7" i="245"/>
  <c r="T14" i="245" s="1"/>
  <c r="Q7" i="245"/>
  <c r="Q14" i="245" s="1"/>
  <c r="N7" i="245"/>
  <c r="K7" i="245"/>
  <c r="H7" i="245"/>
  <c r="H14" i="245" s="1"/>
  <c r="E7" i="245"/>
  <c r="S14" i="244"/>
  <c r="R14" i="244"/>
  <c r="P14" i="244"/>
  <c r="O14" i="244"/>
  <c r="M14" i="244"/>
  <c r="L14" i="244"/>
  <c r="J14" i="244"/>
  <c r="I14" i="244"/>
  <c r="G14" i="244"/>
  <c r="F14" i="244"/>
  <c r="D14" i="244"/>
  <c r="D15" i="244" s="1"/>
  <c r="C14" i="244"/>
  <c r="C15" i="244" s="1"/>
  <c r="E15" i="244" s="1"/>
  <c r="B14" i="244"/>
  <c r="B15" i="244" s="1"/>
  <c r="T13" i="244"/>
  <c r="Q13" i="244"/>
  <c r="N13" i="244"/>
  <c r="K13" i="244"/>
  <c r="H13" i="244"/>
  <c r="E13" i="244"/>
  <c r="T12" i="244"/>
  <c r="Q12" i="244"/>
  <c r="N12" i="244"/>
  <c r="K12" i="244"/>
  <c r="H12" i="244"/>
  <c r="U12" i="244" s="1"/>
  <c r="E12" i="244"/>
  <c r="T11" i="244"/>
  <c r="Q11" i="244"/>
  <c r="N11" i="244"/>
  <c r="K11" i="244"/>
  <c r="H11" i="244"/>
  <c r="E11" i="244"/>
  <c r="T10" i="244"/>
  <c r="Q10" i="244"/>
  <c r="N10" i="244"/>
  <c r="K10" i="244"/>
  <c r="H10" i="244"/>
  <c r="U10" i="244" s="1"/>
  <c r="E10" i="244"/>
  <c r="T9" i="244"/>
  <c r="Q9" i="244"/>
  <c r="N9" i="244"/>
  <c r="K9" i="244"/>
  <c r="H9" i="244"/>
  <c r="E9" i="244"/>
  <c r="T8" i="244"/>
  <c r="Q8" i="244"/>
  <c r="N8" i="244"/>
  <c r="K8" i="244"/>
  <c r="H8" i="244"/>
  <c r="U8" i="244" s="1"/>
  <c r="E8" i="244"/>
  <c r="T7" i="244"/>
  <c r="Q7" i="244"/>
  <c r="Q14" i="244" s="1"/>
  <c r="N7" i="244"/>
  <c r="N14" i="244" s="1"/>
  <c r="L15" i="244" s="1"/>
  <c r="K7" i="244"/>
  <c r="H7" i="244"/>
  <c r="E7" i="244"/>
  <c r="U9" i="257" l="1"/>
  <c r="E14" i="257"/>
  <c r="U7" i="257"/>
  <c r="U14" i="257" s="1"/>
  <c r="P14" i="255"/>
  <c r="U10" i="250"/>
  <c r="U9" i="245"/>
  <c r="U8" i="247"/>
  <c r="U10" i="247"/>
  <c r="U12" i="247"/>
  <c r="U9" i="249"/>
  <c r="U11" i="249"/>
  <c r="U13" i="249"/>
  <c r="U7" i="251"/>
  <c r="U9" i="251"/>
  <c r="U11" i="251"/>
  <c r="U13" i="251"/>
  <c r="U9" i="252"/>
  <c r="U11" i="252"/>
  <c r="U13" i="252"/>
  <c r="U11" i="245"/>
  <c r="T14" i="244"/>
  <c r="U9" i="244"/>
  <c r="U11" i="244"/>
  <c r="U13" i="244"/>
  <c r="K14" i="245"/>
  <c r="F15" i="245" s="1"/>
  <c r="N14" i="246"/>
  <c r="U10" i="246"/>
  <c r="U12" i="246"/>
  <c r="Q14" i="247"/>
  <c r="L15" i="247" s="1"/>
  <c r="H14" i="248"/>
  <c r="F15" i="248" s="1"/>
  <c r="T14" i="248"/>
  <c r="K14" i="249"/>
  <c r="B15" i="249"/>
  <c r="H14" i="250"/>
  <c r="F15" i="250" s="1"/>
  <c r="T14" i="250"/>
  <c r="K14" i="251"/>
  <c r="N14" i="252"/>
  <c r="L15" i="252" s="1"/>
  <c r="U8" i="252"/>
  <c r="U10" i="252"/>
  <c r="U12" i="252"/>
  <c r="Q14" i="253"/>
  <c r="L15" i="253" s="1"/>
  <c r="U8" i="253"/>
  <c r="U10" i="253"/>
  <c r="U12" i="253"/>
  <c r="H14" i="254"/>
  <c r="T14" i="254"/>
  <c r="U13" i="245"/>
  <c r="U7" i="244"/>
  <c r="K14" i="244"/>
  <c r="N14" i="245"/>
  <c r="L15" i="245" s="1"/>
  <c r="U8" i="245"/>
  <c r="U10" i="245"/>
  <c r="U12" i="245"/>
  <c r="Q14" i="246"/>
  <c r="U8" i="246"/>
  <c r="U14" i="246" s="1"/>
  <c r="H14" i="247"/>
  <c r="T14" i="247"/>
  <c r="K14" i="248"/>
  <c r="U9" i="248"/>
  <c r="U11" i="248"/>
  <c r="U13" i="248"/>
  <c r="N14" i="249"/>
  <c r="L15" i="249" s="1"/>
  <c r="C15" i="249"/>
  <c r="E15" i="249" s="1"/>
  <c r="K14" i="250"/>
  <c r="U9" i="250"/>
  <c r="U11" i="250"/>
  <c r="U13" i="250"/>
  <c r="N14" i="251"/>
  <c r="L15" i="251" s="1"/>
  <c r="E15" i="251"/>
  <c r="Q14" i="252"/>
  <c r="U7" i="253"/>
  <c r="T14" i="253"/>
  <c r="U9" i="253"/>
  <c r="U11" i="253"/>
  <c r="U13" i="253"/>
  <c r="K14" i="254"/>
  <c r="U9" i="254"/>
  <c r="U11" i="254"/>
  <c r="U13" i="254"/>
  <c r="E15" i="245"/>
  <c r="F15" i="247"/>
  <c r="H14" i="244"/>
  <c r="F15" i="244" s="1"/>
  <c r="U7" i="245"/>
  <c r="U14" i="245" s="1"/>
  <c r="E14" i="245"/>
  <c r="H14" i="246"/>
  <c r="F15" i="246" s="1"/>
  <c r="U7" i="247"/>
  <c r="E15" i="247"/>
  <c r="E14" i="247"/>
  <c r="U7" i="248"/>
  <c r="E14" i="244"/>
  <c r="E14" i="246"/>
  <c r="E14" i="248"/>
  <c r="U7" i="249"/>
  <c r="H14" i="249"/>
  <c r="F15" i="249" s="1"/>
  <c r="L15" i="250"/>
  <c r="F15" i="252"/>
  <c r="E15" i="252"/>
  <c r="F15" i="254"/>
  <c r="L15" i="254"/>
  <c r="E15" i="254"/>
  <c r="U7" i="250"/>
  <c r="E14" i="250"/>
  <c r="E16" i="249" s="1"/>
  <c r="C15" i="250"/>
  <c r="E15" i="250" s="1"/>
  <c r="H14" i="251"/>
  <c r="F15" i="251" s="1"/>
  <c r="U7" i="252"/>
  <c r="E14" i="252"/>
  <c r="H14" i="253"/>
  <c r="F15" i="253" s="1"/>
  <c r="U7" i="254"/>
  <c r="E14" i="254"/>
  <c r="E14" i="249"/>
  <c r="E14" i="251"/>
  <c r="E14" i="253"/>
  <c r="U14" i="247" l="1"/>
  <c r="U14" i="250"/>
  <c r="U14" i="248"/>
  <c r="U14" i="244"/>
  <c r="U14" i="251"/>
  <c r="L15" i="246"/>
  <c r="U14" i="249"/>
  <c r="U14" i="252"/>
  <c r="U14" i="254"/>
  <c r="U14" i="253"/>
</calcChain>
</file>

<file path=xl/sharedStrings.xml><?xml version="1.0" encoding="utf-8"?>
<sst xmlns="http://schemas.openxmlformats.org/spreadsheetml/2006/main" count="592" uniqueCount="70">
  <si>
    <t>世帯数</t>
  </si>
  <si>
    <t>自然動態</t>
  </si>
  <si>
    <t>社会動態</t>
  </si>
  <si>
    <t>その他</t>
  </si>
  <si>
    <t>出生</t>
  </si>
  <si>
    <t>死亡</t>
  </si>
  <si>
    <t>転入</t>
  </si>
  <si>
    <t>転出</t>
  </si>
  <si>
    <t>転居</t>
  </si>
  <si>
    <t>男</t>
  </si>
  <si>
    <t>女</t>
  </si>
  <si>
    <t>総数</t>
  </si>
  <si>
    <t>計</t>
  </si>
  <si>
    <t>本庁</t>
  </si>
  <si>
    <t>南部</t>
  </si>
  <si>
    <t>日高</t>
  </si>
  <si>
    <t>豊浦</t>
  </si>
  <si>
    <t>西部</t>
  </si>
  <si>
    <t>合計</t>
  </si>
  <si>
    <t>前月との増減</t>
  </si>
  <si>
    <t>十王</t>
    <rPh sb="0" eb="2">
      <t>ジュウオウ</t>
    </rPh>
    <phoneticPr fontId="2"/>
  </si>
  <si>
    <t>前月</t>
    <rPh sb="0" eb="2">
      <t>ゼンゲツ</t>
    </rPh>
    <phoneticPr fontId="2"/>
  </si>
  <si>
    <t>常住人口</t>
    <rPh sb="0" eb="2">
      <t>ジョウジュウ</t>
    </rPh>
    <phoneticPr fontId="2"/>
  </si>
  <si>
    <t>(外国人含む）</t>
  </si>
  <si>
    <t>月間
増減</t>
    <phoneticPr fontId="2"/>
  </si>
  <si>
    <t>多賀</t>
    <rPh sb="0" eb="2">
      <t>タガ</t>
    </rPh>
    <phoneticPr fontId="2"/>
  </si>
  <si>
    <t>日立市の世帯数と常住人口</t>
    <phoneticPr fontId="2"/>
  </si>
  <si>
    <t>※1　自然動態、社会動態及び転居は、前１月分の状況です。
※2　令和2年国勢調査における10月1日現在の世帯数及び人口に、住民票の異動届　（転入出・転居・死亡・出生）による増減を加えて推計した世帯数及び人口です。</t>
    <rPh sb="32" eb="33">
      <t>レイ</t>
    </rPh>
    <rPh sb="33" eb="34">
      <t>ワ</t>
    </rPh>
    <rPh sb="46" eb="47">
      <t>ガツ</t>
    </rPh>
    <rPh sb="48" eb="49">
      <t>ヒ</t>
    </rPh>
    <rPh sb="49" eb="51">
      <t>ゲンザイ</t>
    </rPh>
    <rPh sb="52" eb="55">
      <t>セタイスウ</t>
    </rPh>
    <rPh sb="55" eb="56">
      <t>オヨ</t>
    </rPh>
    <rPh sb="57" eb="59">
      <t>ジンコウ</t>
    </rPh>
    <rPh sb="74" eb="76">
      <t>テンキョ</t>
    </rPh>
    <rPh sb="77" eb="79">
      <t>シボウ</t>
    </rPh>
    <phoneticPr fontId="2"/>
  </si>
  <si>
    <t>（単位　人）</t>
    <rPh sb="1" eb="3">
      <t>タンイ</t>
    </rPh>
    <rPh sb="4" eb="5">
      <t>ニン</t>
    </rPh>
    <phoneticPr fontId="2"/>
  </si>
  <si>
    <t>自然動態</t>
    <rPh sb="0" eb="2">
      <t>シゼン</t>
    </rPh>
    <rPh sb="2" eb="4">
      <t>ドウタイ</t>
    </rPh>
    <phoneticPr fontId="2"/>
  </si>
  <si>
    <t>自然動態
増減</t>
    <rPh sb="0" eb="2">
      <t>シゼン</t>
    </rPh>
    <rPh sb="2" eb="4">
      <t>ドウタイ</t>
    </rPh>
    <rPh sb="5" eb="7">
      <t>ゾウゲン</t>
    </rPh>
    <phoneticPr fontId="2"/>
  </si>
  <si>
    <t>社会動態</t>
    <rPh sb="0" eb="2">
      <t>シャカイ</t>
    </rPh>
    <rPh sb="2" eb="4">
      <t>ドウタイ</t>
    </rPh>
    <phoneticPr fontId="2"/>
  </si>
  <si>
    <t>社会動態
増減</t>
    <rPh sb="0" eb="2">
      <t>シャカイ</t>
    </rPh>
    <rPh sb="2" eb="4">
      <t>ドウタイ</t>
    </rPh>
    <rPh sb="5" eb="7">
      <t>ゾウゲン</t>
    </rPh>
    <phoneticPr fontId="2"/>
  </si>
  <si>
    <t>増減計</t>
    <rPh sb="0" eb="2">
      <t>ゾウゲン</t>
    </rPh>
    <rPh sb="2" eb="3">
      <t>ケイ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</si>
  <si>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</si>
  <si>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</si>
  <si>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</si>
  <si>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</si>
  <si>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</si>
  <si>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</si>
  <si>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</si>
  <si>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</si>
  <si>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</si>
  <si>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</si>
  <si>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</si>
  <si>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</si>
  <si>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</si>
  <si>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</si>
  <si>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</si>
  <si>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</si>
  <si>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</si>
  <si>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</si>
  <si>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</si>
  <si>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総計</t>
    <rPh sb="0" eb="2">
      <t>ソウケイ</t>
    </rPh>
    <phoneticPr fontId="2"/>
  </si>
  <si>
    <t>合計</t>
    <rPh sb="0" eb="2">
      <t>ゴウケイ</t>
    </rPh>
    <phoneticPr fontId="2"/>
  </si>
  <si>
    <t>(令和7年12月1日現在）</t>
    <rPh sb="1" eb="3">
      <t>レイワ</t>
    </rPh>
    <phoneticPr fontId="2"/>
  </si>
  <si>
    <t>(令和7年11月1日現在）</t>
    <rPh sb="1" eb="3">
      <t>レイワ</t>
    </rPh>
    <phoneticPr fontId="2"/>
  </si>
  <si>
    <t>(令和7年10月1日現在）</t>
    <rPh sb="1" eb="3">
      <t>レイワ</t>
    </rPh>
    <phoneticPr fontId="2"/>
  </si>
  <si>
    <t>(令和7年9月1日現在）</t>
    <rPh sb="1" eb="3">
      <t>レイワ</t>
    </rPh>
    <phoneticPr fontId="2"/>
  </si>
  <si>
    <t>(令和7年8月1日現在）</t>
    <rPh sb="1" eb="3">
      <t>レイワ</t>
    </rPh>
    <phoneticPr fontId="2"/>
  </si>
  <si>
    <t>(令和7年7月1日現在）</t>
    <rPh sb="1" eb="3">
      <t>レイワ</t>
    </rPh>
    <phoneticPr fontId="2"/>
  </si>
  <si>
    <t>(令和7年6月1日現在）</t>
    <rPh sb="1" eb="3">
      <t>レイワ</t>
    </rPh>
    <phoneticPr fontId="2"/>
  </si>
  <si>
    <t>(令和7年5月1日現在）</t>
    <rPh sb="1" eb="3">
      <t>レイワ</t>
    </rPh>
    <phoneticPr fontId="2"/>
  </si>
  <si>
    <t>(令和7年4月1日現在）</t>
    <rPh sb="1" eb="3">
      <t>レイワ</t>
    </rPh>
    <phoneticPr fontId="2"/>
  </si>
  <si>
    <t>(令和7年3月1日現在）</t>
    <rPh sb="1" eb="3">
      <t>レイワ</t>
    </rPh>
    <phoneticPr fontId="2"/>
  </si>
  <si>
    <t>(令和7年2月1日現在）</t>
    <rPh sb="1" eb="3">
      <t>レイワ</t>
    </rPh>
    <phoneticPr fontId="2"/>
  </si>
  <si>
    <r>
      <t>令和７年　人口動態（管内別</t>
    </r>
    <r>
      <rPr>
        <sz val="20"/>
        <rFont val="Arial Narrow"/>
        <family val="2"/>
      </rPr>
      <t>)</t>
    </r>
    <rPh sb="0" eb="2">
      <t>レイワ</t>
    </rPh>
    <rPh sb="3" eb="4">
      <t>ネン</t>
    </rPh>
    <phoneticPr fontId="2"/>
  </si>
  <si>
    <t>令　和　７　年　　　人　口　動　態</t>
    <rPh sb="0" eb="1">
      <t>レイ</t>
    </rPh>
    <rPh sb="2" eb="3">
      <t>ワ</t>
    </rPh>
    <phoneticPr fontId="2"/>
  </si>
  <si>
    <t>※　統計表中「月」の項目は、茨城県常住人口推計が毎月末日現在を基準とするため「R7年2月1日～R8年1月1日現在」で集計した数値を各月の異動分として掲載した。</t>
    <rPh sb="2" eb="4">
      <t>トウケイ</t>
    </rPh>
    <rPh sb="4" eb="6">
      <t>ヒョウチュウ</t>
    </rPh>
    <rPh sb="7" eb="8">
      <t>ツキ</t>
    </rPh>
    <rPh sb="10" eb="12">
      <t>コウモク</t>
    </rPh>
    <rPh sb="14" eb="17">
      <t>イバラキケン</t>
    </rPh>
    <rPh sb="17" eb="19">
      <t>ジョウジュウ</t>
    </rPh>
    <rPh sb="19" eb="21">
      <t>ジンコウ</t>
    </rPh>
    <rPh sb="21" eb="23">
      <t>スイケイ</t>
    </rPh>
    <rPh sb="24" eb="26">
      <t>マイツキ</t>
    </rPh>
    <rPh sb="26" eb="28">
      <t>マツジツ</t>
    </rPh>
    <rPh sb="28" eb="30">
      <t>ゲンザイ</t>
    </rPh>
    <rPh sb="31" eb="33">
      <t>キジュン</t>
    </rPh>
    <rPh sb="41" eb="42">
      <t>ネン</t>
    </rPh>
    <rPh sb="43" eb="44">
      <t>ガツ</t>
    </rPh>
    <rPh sb="45" eb="46">
      <t>ニチ</t>
    </rPh>
    <rPh sb="49" eb="50">
      <t>ネン</t>
    </rPh>
    <rPh sb="51" eb="52">
      <t>ガツ</t>
    </rPh>
    <rPh sb="53" eb="54">
      <t>ニチ</t>
    </rPh>
    <rPh sb="54" eb="56">
      <t>ゲンザイ</t>
    </rPh>
    <rPh sb="58" eb="60">
      <t>シュウケイ</t>
    </rPh>
    <rPh sb="62" eb="64">
      <t>スウチ</t>
    </rPh>
    <rPh sb="65" eb="67">
      <t>カクツキ</t>
    </rPh>
    <rPh sb="68" eb="70">
      <t>イドウ</t>
    </rPh>
    <rPh sb="70" eb="71">
      <t>ブン</t>
    </rPh>
    <rPh sb="74" eb="76">
      <t>ケイサイ</t>
    </rPh>
    <phoneticPr fontId="2"/>
  </si>
  <si>
    <t>(令和8年1月1日現在）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</si>
</sst>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;&quot;△ &quot;0"/>
    <numFmt numFmtId="178" formatCode="\(#,##0\);\(&quot;△ &quot;#,##0\)"/>
    <numFmt numFmtId="179" formatCode="#,##0;&quot;△&quot;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Arial Narrow"/>
      <family val="2"/>
    </font>
    <font>
      <sz val="2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6">
    <xf numFmtId="0" fontId="0" fillId="0" borderId="0" xfId="0">
      <alignment vertical="center"/>
    </xf>
    <xf numFmtId="176" fontId="3" fillId="0" borderId="0" xfId="2" applyNumberFormat="1" applyFont="1" applyAlignment="1">
      <alignment horizontal="center" vertical="center"/>
    </xf>
    <xf numFmtId="176" fontId="3" fillId="0" borderId="0" xfId="2" applyNumberFormat="1" applyFont="1" applyAlignment="1">
      <alignment vertical="center"/>
    </xf>
    <xf numFmtId="176" fontId="3" fillId="0" borderId="0" xfId="2" applyNumberFormat="1" applyFont="1" applyAlignment="1">
      <alignment horizontal="left" vertical="center"/>
    </xf>
    <xf numFmtId="176" fontId="3" fillId="0" borderId="0" xfId="2" applyNumberFormat="1" applyFont="1" applyAlignment="1">
      <alignment horizontal="right" vertical="center"/>
    </xf>
    <xf numFmtId="0" fontId="3" fillId="0" borderId="1" xfId="3" applyFont="1" applyBorder="1">
      <alignment vertical="center"/>
    </xf>
    <xf numFmtId="177" fontId="3" fillId="0" borderId="1" xfId="3" applyNumberFormat="1" applyFont="1" applyBorder="1">
      <alignment vertical="center"/>
    </xf>
    <xf numFmtId="176" fontId="3" fillId="0" borderId="1" xfId="2" applyNumberFormat="1" applyFont="1" applyBorder="1" applyAlignment="1">
      <alignment vertical="center"/>
    </xf>
    <xf numFmtId="178" fontId="3" fillId="0" borderId="1" xfId="2" applyNumberFormat="1" applyFont="1" applyBorder="1" applyAlignment="1">
      <alignment horizontal="center" vertical="center"/>
    </xf>
    <xf numFmtId="176" fontId="3" fillId="0" borderId="2" xfId="2" applyNumberFormat="1" applyFont="1" applyBorder="1" applyAlignment="1">
      <alignment horizontal="center" vertical="center"/>
    </xf>
    <xf numFmtId="0" fontId="3" fillId="0" borderId="2" xfId="3" applyFont="1" applyBorder="1">
      <alignment vertical="center"/>
    </xf>
    <xf numFmtId="177" fontId="3" fillId="0" borderId="2" xfId="3" applyNumberFormat="1" applyFont="1" applyBorder="1">
      <alignment vertical="center"/>
    </xf>
    <xf numFmtId="176" fontId="3" fillId="0" borderId="3" xfId="2" applyNumberFormat="1" applyFont="1" applyBorder="1" applyAlignment="1">
      <alignment horizontal="center" vertical="center"/>
    </xf>
    <xf numFmtId="176" fontId="5" fillId="0" borderId="0" xfId="2" applyNumberFormat="1" applyFont="1" applyAlignment="1">
      <alignment vertical="center"/>
    </xf>
    <xf numFmtId="176" fontId="3" fillId="0" borderId="4" xfId="2" applyNumberFormat="1" applyFont="1" applyBorder="1" applyAlignment="1">
      <alignment vertical="center"/>
    </xf>
    <xf numFmtId="176" fontId="3" fillId="0" borderId="5" xfId="2" applyNumberFormat="1" applyFont="1" applyBorder="1" applyAlignment="1">
      <alignment vertical="center"/>
    </xf>
    <xf numFmtId="176" fontId="3" fillId="0" borderId="6" xfId="2" applyNumberFormat="1" applyFont="1" applyBorder="1" applyAlignment="1">
      <alignment vertical="center"/>
    </xf>
    <xf numFmtId="176" fontId="4" fillId="2" borderId="7" xfId="2" applyNumberFormat="1" applyFont="1" applyFill="1" applyBorder="1" applyAlignment="1">
      <alignment horizontal="center" vertical="center"/>
    </xf>
    <xf numFmtId="176" fontId="4" fillId="2" borderId="8" xfId="2" applyNumberFormat="1" applyFont="1" applyFill="1" applyBorder="1" applyAlignment="1">
      <alignment vertical="center"/>
    </xf>
    <xf numFmtId="176" fontId="4" fillId="2" borderId="9" xfId="2" applyNumberFormat="1" applyFont="1" applyFill="1" applyBorder="1" applyAlignment="1">
      <alignment vertical="center"/>
    </xf>
    <xf numFmtId="176" fontId="4" fillId="2" borderId="8" xfId="2" applyNumberFormat="1" applyFont="1" applyFill="1" applyBorder="1" applyAlignment="1">
      <alignment horizontal="right" vertical="center"/>
    </xf>
    <xf numFmtId="176" fontId="3" fillId="0" borderId="2" xfId="1" applyNumberFormat="1" applyFont="1" applyBorder="1" applyAlignment="1">
      <alignment vertical="center"/>
    </xf>
    <xf numFmtId="176" fontId="1" fillId="0" borderId="1" xfId="2" applyNumberFormat="1" applyBorder="1" applyAlignment="1">
      <alignment vertical="center"/>
    </xf>
    <xf numFmtId="176" fontId="1" fillId="0" borderId="1" xfId="2" applyNumberFormat="1" applyBorder="1" applyAlignment="1">
      <alignment horizontal="right" vertical="center"/>
    </xf>
    <xf numFmtId="176" fontId="3" fillId="0" borderId="2" xfId="2" applyNumberFormat="1" applyFont="1" applyBorder="1" applyAlignment="1">
      <alignment vertical="center"/>
    </xf>
    <xf numFmtId="176" fontId="8" fillId="0" borderId="0" xfId="5" applyNumberFormat="1" applyFont="1" applyAlignment="1">
      <alignment vertical="center"/>
    </xf>
    <xf numFmtId="176" fontId="9" fillId="0" borderId="0" xfId="5" applyNumberFormat="1" applyFont="1" applyAlignment="1">
      <alignment vertical="center"/>
    </xf>
    <xf numFmtId="176" fontId="10" fillId="0" borderId="0" xfId="5" applyNumberFormat="1" applyFont="1" applyAlignment="1">
      <alignment vertical="center"/>
    </xf>
    <xf numFmtId="176" fontId="12" fillId="0" borderId="2" xfId="5" applyNumberFormat="1" applyFont="1" applyBorder="1" applyAlignment="1">
      <alignment horizontal="center" vertical="center"/>
    </xf>
    <xf numFmtId="176" fontId="13" fillId="0" borderId="1" xfId="2" applyNumberFormat="1" applyFont="1" applyBorder="1" applyAlignment="1">
      <alignment vertical="center"/>
    </xf>
    <xf numFmtId="176" fontId="13" fillId="0" borderId="1" xfId="4" applyNumberFormat="1" applyFont="1" applyFill="1" applyBorder="1" applyAlignment="1">
      <alignment vertical="center"/>
    </xf>
    <xf numFmtId="176" fontId="12" fillId="2" borderId="4" xfId="5" applyNumberFormat="1" applyFont="1" applyFill="1" applyBorder="1" applyAlignment="1">
      <alignment horizontal="center" vertical="center"/>
    </xf>
    <xf numFmtId="176" fontId="13" fillId="2" borderId="15" xfId="5" applyNumberFormat="1" applyFont="1" applyFill="1" applyBorder="1" applyAlignment="1">
      <alignment vertical="center"/>
    </xf>
    <xf numFmtId="176" fontId="13" fillId="0" borderId="0" xfId="2" applyNumberFormat="1" applyFont="1" applyAlignment="1">
      <alignment horizontal="center" vertical="center"/>
    </xf>
    <xf numFmtId="176" fontId="13" fillId="0" borderId="0" xfId="2" applyNumberFormat="1" applyFont="1" applyAlignment="1">
      <alignment vertical="center"/>
    </xf>
    <xf numFmtId="176" fontId="13" fillId="0" borderId="0" xfId="2" applyNumberFormat="1" applyFont="1" applyAlignment="1">
      <alignment horizontal="left" vertical="center"/>
    </xf>
    <xf numFmtId="176" fontId="12" fillId="0" borderId="0" xfId="2" applyNumberFormat="1" applyFont="1" applyAlignment="1">
      <alignment horizontal="right" vertical="center"/>
    </xf>
    <xf numFmtId="176" fontId="12" fillId="0" borderId="20" xfId="2" applyNumberFormat="1" applyFont="1" applyBorder="1" applyAlignment="1">
      <alignment horizontal="center" vertical="center"/>
    </xf>
    <xf numFmtId="176" fontId="12" fillId="0" borderId="29" xfId="2" applyNumberFormat="1" applyFont="1" applyBorder="1" applyAlignment="1">
      <alignment horizontal="center" vertical="center"/>
    </xf>
    <xf numFmtId="179" fontId="13" fillId="0" borderId="24" xfId="4" applyNumberFormat="1" applyFont="1" applyBorder="1">
      <alignment vertical="center"/>
    </xf>
    <xf numFmtId="179" fontId="13" fillId="0" borderId="1" xfId="4" applyNumberFormat="1" applyFont="1" applyBorder="1">
      <alignment vertical="center"/>
    </xf>
    <xf numFmtId="179" fontId="13" fillId="0" borderId="29" xfId="4" applyNumberFormat="1" applyFont="1" applyBorder="1">
      <alignment vertical="center"/>
    </xf>
    <xf numFmtId="179" fontId="13" fillId="0" borderId="19" xfId="4" applyNumberFormat="1" applyFont="1" applyBorder="1">
      <alignment vertical="center"/>
    </xf>
    <xf numFmtId="179" fontId="13" fillId="0" borderId="20" xfId="4" applyNumberFormat="1" applyFont="1" applyBorder="1">
      <alignment vertical="center"/>
    </xf>
    <xf numFmtId="179" fontId="13" fillId="0" borderId="30" xfId="2" applyNumberFormat="1" applyFont="1" applyBorder="1" applyAlignment="1">
      <alignment vertical="center"/>
    </xf>
    <xf numFmtId="179" fontId="13" fillId="0" borderId="1" xfId="2" applyNumberFormat="1" applyFont="1" applyBorder="1" applyAlignment="1">
      <alignment vertical="center"/>
    </xf>
    <xf numFmtId="179" fontId="13" fillId="0" borderId="29" xfId="2" applyNumberFormat="1" applyFont="1" applyBorder="1" applyAlignment="1">
      <alignment vertical="center"/>
    </xf>
    <xf numFmtId="176" fontId="12" fillId="0" borderId="2" xfId="2" applyNumberFormat="1" applyFont="1" applyBorder="1" applyAlignment="1">
      <alignment horizontal="center" vertical="center"/>
    </xf>
    <xf numFmtId="179" fontId="13" fillId="0" borderId="31" xfId="4" applyNumberFormat="1" applyFont="1" applyBorder="1">
      <alignment vertical="center"/>
    </xf>
    <xf numFmtId="179" fontId="13" fillId="0" borderId="32" xfId="4" applyNumberFormat="1" applyFont="1" applyBorder="1">
      <alignment vertical="center"/>
    </xf>
    <xf numFmtId="179" fontId="13" fillId="0" borderId="33" xfId="4" applyNumberFormat="1" applyFont="1" applyBorder="1">
      <alignment vertical="center"/>
    </xf>
    <xf numFmtId="179" fontId="13" fillId="0" borderId="2" xfId="2" applyNumberFormat="1" applyFont="1" applyBorder="1" applyAlignment="1">
      <alignment vertical="center"/>
    </xf>
    <xf numFmtId="179" fontId="13" fillId="0" borderId="25" xfId="2" applyNumberFormat="1" applyFont="1" applyBorder="1" applyAlignment="1">
      <alignment vertical="center"/>
    </xf>
    <xf numFmtId="176" fontId="12" fillId="2" borderId="15" xfId="2" applyNumberFormat="1" applyFont="1" applyFill="1" applyBorder="1" applyAlignment="1">
      <alignment horizontal="center" vertical="center"/>
    </xf>
    <xf numFmtId="179" fontId="13" fillId="2" borderId="34" xfId="4" applyNumberFormat="1" applyFont="1" applyFill="1" applyBorder="1">
      <alignment vertical="center"/>
    </xf>
    <xf numFmtId="179" fontId="13" fillId="2" borderId="35" xfId="4" applyNumberFormat="1" applyFont="1" applyFill="1" applyBorder="1">
      <alignment vertical="center"/>
    </xf>
    <xf numFmtId="179" fontId="13" fillId="2" borderId="36" xfId="4" applyNumberFormat="1" applyFont="1" applyFill="1" applyBorder="1">
      <alignment vertical="center"/>
    </xf>
    <xf numFmtId="179" fontId="13" fillId="2" borderId="37" xfId="4" applyNumberFormat="1" applyFont="1" applyFill="1" applyBorder="1">
      <alignment vertical="center"/>
    </xf>
    <xf numFmtId="179" fontId="13" fillId="2" borderId="6" xfId="4" applyNumberFormat="1" applyFont="1" applyFill="1" applyBorder="1">
      <alignment vertical="center"/>
    </xf>
    <xf numFmtId="179" fontId="13" fillId="2" borderId="15" xfId="4" applyNumberFormat="1" applyFont="1" applyFill="1" applyBorder="1">
      <alignment vertical="center"/>
    </xf>
    <xf numFmtId="179" fontId="13" fillId="2" borderId="38" xfId="2" applyNumberFormat="1" applyFont="1" applyFill="1" applyBorder="1" applyAlignment="1">
      <alignment vertical="center"/>
    </xf>
    <xf numFmtId="179" fontId="13" fillId="2" borderId="35" xfId="2" applyNumberFormat="1" applyFont="1" applyFill="1" applyBorder="1" applyAlignment="1">
      <alignment vertical="center"/>
    </xf>
    <xf numFmtId="179" fontId="13" fillId="2" borderId="36" xfId="2" applyNumberFormat="1" applyFont="1" applyFill="1" applyBorder="1" applyAlignment="1">
      <alignment vertical="center"/>
    </xf>
    <xf numFmtId="176" fontId="3" fillId="0" borderId="1" xfId="2" applyNumberFormat="1" applyFont="1" applyBorder="1" applyAlignment="1">
      <alignment horizontal="center" vertical="center"/>
    </xf>
    <xf numFmtId="176" fontId="12" fillId="0" borderId="1" xfId="5" applyNumberFormat="1" applyFont="1" applyBorder="1" applyAlignment="1">
      <alignment horizontal="center" vertical="center"/>
    </xf>
    <xf numFmtId="176" fontId="12" fillId="0" borderId="1" xfId="2" applyNumberFormat="1" applyFont="1" applyBorder="1" applyAlignment="1">
      <alignment horizontal="center" vertical="center"/>
    </xf>
    <xf numFmtId="176" fontId="12" fillId="0" borderId="19" xfId="2" applyNumberFormat="1" applyFont="1" applyBorder="1" applyAlignment="1">
      <alignment horizontal="center" vertical="center"/>
    </xf>
    <xf numFmtId="176" fontId="12" fillId="0" borderId="24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12" fillId="0" borderId="1" xfId="5" applyNumberFormat="1" applyFont="1" applyBorder="1" applyAlignment="1">
      <alignment horizontal="center" vertical="center"/>
    </xf>
    <xf numFmtId="176" fontId="12" fillId="0" borderId="0" xfId="5" applyNumberFormat="1" applyFont="1" applyAlignment="1">
      <alignment vertical="center" wrapText="1"/>
    </xf>
    <xf numFmtId="0" fontId="7" fillId="0" borderId="0" xfId="5" applyFont="1" applyAlignment="1">
      <alignment horizontal="center" vertical="center"/>
    </xf>
    <xf numFmtId="176" fontId="11" fillId="0" borderId="2" xfId="5" applyNumberFormat="1" applyFont="1" applyBorder="1" applyAlignment="1">
      <alignment horizontal="center" vertical="center" shrinkToFit="1"/>
    </xf>
    <xf numFmtId="176" fontId="13" fillId="0" borderId="14" xfId="5" applyNumberFormat="1" applyFont="1" applyBorder="1" applyAlignment="1">
      <alignment horizontal="center" vertical="center" shrinkToFit="1"/>
    </xf>
    <xf numFmtId="176" fontId="13" fillId="0" borderId="3" xfId="5" applyNumberFormat="1" applyFont="1" applyBorder="1" applyAlignment="1">
      <alignment horizontal="center" vertical="center" shrinkToFit="1"/>
    </xf>
    <xf numFmtId="176" fontId="12" fillId="0" borderId="1" xfId="5" applyNumberFormat="1" applyFont="1" applyBorder="1" applyAlignment="1">
      <alignment vertical="center"/>
    </xf>
    <xf numFmtId="176" fontId="12" fillId="0" borderId="2" xfId="5" applyNumberFormat="1" applyFont="1" applyBorder="1" applyAlignment="1">
      <alignment horizontal="center" vertical="center" wrapText="1"/>
    </xf>
    <xf numFmtId="176" fontId="12" fillId="0" borderId="14" xfId="5" applyNumberFormat="1" applyFont="1" applyBorder="1" applyAlignment="1">
      <alignment horizontal="center" vertical="center" wrapText="1"/>
    </xf>
    <xf numFmtId="176" fontId="12" fillId="0" borderId="3" xfId="5" applyNumberFormat="1" applyFont="1" applyBorder="1" applyAlignment="1">
      <alignment horizontal="center" vertical="center" wrapText="1"/>
    </xf>
    <xf numFmtId="176" fontId="12" fillId="0" borderId="1" xfId="5" applyNumberFormat="1" applyFont="1" applyBorder="1" applyAlignment="1">
      <alignment horizontal="center" vertical="center" wrapText="1"/>
    </xf>
    <xf numFmtId="176" fontId="12" fillId="0" borderId="1" xfId="2" applyNumberFormat="1" applyFont="1" applyBorder="1" applyAlignment="1">
      <alignment horizontal="center" vertical="center"/>
    </xf>
    <xf numFmtId="176" fontId="13" fillId="0" borderId="1" xfId="2" applyNumberFormat="1" applyFont="1" applyBorder="1" applyAlignment="1">
      <alignment horizontal="center" vertical="center"/>
    </xf>
    <xf numFmtId="176" fontId="12" fillId="0" borderId="25" xfId="2" applyNumberFormat="1" applyFont="1" applyBorder="1" applyAlignment="1">
      <alignment horizontal="center" vertical="center"/>
    </xf>
    <xf numFmtId="176" fontId="13" fillId="0" borderId="28" xfId="2" applyNumberFormat="1" applyFont="1" applyBorder="1" applyAlignment="1">
      <alignment horizontal="center" vertical="center"/>
    </xf>
    <xf numFmtId="176" fontId="12" fillId="0" borderId="19" xfId="2" applyNumberFormat="1" applyFont="1" applyBorder="1" applyAlignment="1">
      <alignment horizontal="center" vertical="center"/>
    </xf>
    <xf numFmtId="176" fontId="13" fillId="0" borderId="20" xfId="2" applyNumberFormat="1" applyFont="1" applyBorder="1" applyAlignment="1">
      <alignment horizontal="center" vertical="center"/>
    </xf>
    <xf numFmtId="176" fontId="7" fillId="0" borderId="0" xfId="2" applyNumberFormat="1" applyFont="1" applyAlignment="1">
      <alignment horizontal="center" vertical="center"/>
    </xf>
    <xf numFmtId="176" fontId="12" fillId="0" borderId="16" xfId="2" applyNumberFormat="1" applyFont="1" applyBorder="1" applyAlignment="1">
      <alignment horizontal="center" vertical="center"/>
    </xf>
    <xf numFmtId="176" fontId="13" fillId="0" borderId="17" xfId="2" applyNumberFormat="1" applyFont="1" applyBorder="1" applyAlignment="1">
      <alignment horizontal="center" vertical="center"/>
    </xf>
    <xf numFmtId="176" fontId="13" fillId="0" borderId="18" xfId="2" applyNumberFormat="1" applyFont="1" applyBorder="1" applyAlignment="1">
      <alignment horizontal="center" vertical="center"/>
    </xf>
    <xf numFmtId="176" fontId="12" fillId="0" borderId="21" xfId="2" applyNumberFormat="1" applyFont="1" applyBorder="1" applyAlignment="1">
      <alignment horizontal="center" vertical="center"/>
    </xf>
    <xf numFmtId="176" fontId="12" fillId="0" borderId="22" xfId="2" applyNumberFormat="1" applyFont="1" applyBorder="1" applyAlignment="1">
      <alignment horizontal="center" vertical="center"/>
    </xf>
    <xf numFmtId="176" fontId="12" fillId="0" borderId="23" xfId="2" applyNumberFormat="1" applyFont="1" applyBorder="1" applyAlignment="1">
      <alignment horizontal="center" vertical="center"/>
    </xf>
    <xf numFmtId="176" fontId="12" fillId="0" borderId="26" xfId="2" applyNumberFormat="1" applyFont="1" applyBorder="1" applyAlignment="1">
      <alignment horizontal="center" vertical="center"/>
    </xf>
    <xf numFmtId="176" fontId="12" fillId="0" borderId="11" xfId="2" applyNumberFormat="1" applyFont="1" applyBorder="1" applyAlignment="1">
      <alignment horizontal="center" vertical="center"/>
    </xf>
    <xf numFmtId="176" fontId="12" fillId="0" borderId="27" xfId="2" applyNumberFormat="1" applyFont="1" applyBorder="1" applyAlignment="1">
      <alignment horizontal="center" vertical="center"/>
    </xf>
    <xf numFmtId="176" fontId="12" fillId="0" borderId="24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3" xfId="2" applyNumberFormat="1" applyFont="1" applyBorder="1" applyAlignment="1">
      <alignment vertical="top" wrapText="1"/>
    </xf>
    <xf numFmtId="176" fontId="3" fillId="0" borderId="0" xfId="2" applyNumberFormat="1" applyFont="1" applyAlignment="1">
      <alignment vertical="top" wrapText="1"/>
    </xf>
    <xf numFmtId="176" fontId="6" fillId="0" borderId="0" xfId="2" applyNumberFormat="1" applyFont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 shrinkToFit="1"/>
    </xf>
    <xf numFmtId="176" fontId="3" fillId="0" borderId="10" xfId="2" applyNumberFormat="1" applyFont="1" applyBorder="1" applyAlignment="1">
      <alignment horizontal="center" vertical="center"/>
    </xf>
    <xf numFmtId="176" fontId="3" fillId="0" borderId="11" xfId="2" applyNumberFormat="1" applyFont="1" applyBorder="1" applyAlignment="1">
      <alignment horizontal="center" vertical="center"/>
    </xf>
    <xf numFmtId="176" fontId="3" fillId="0" borderId="12" xfId="2" applyNumberFormat="1" applyFont="1" applyBorder="1" applyAlignment="1">
      <alignment horizontal="center" vertical="center"/>
    </xf>
  </cellXfs>
  <cellStyles count="6">
    <cellStyle name="桁区切り" xfId="4" builtinId="6"/>
    <cellStyle name="標準" xfId="0" builtinId="0"/>
    <cellStyle name="標準_1612jyojyu_1704jyojyu_1710jyojyu" xfId="1" xr:uid="{00000000-0005-0000-0000-000001000000}"/>
    <cellStyle name="標準_1612jyojyu_1801jyojyu_1803jyojyu" xfId="2" xr:uid="{00000000-0005-0000-0000-000002000000}"/>
    <cellStyle name="標準_ｈ16.12_1801jyojyu_1803jyojyu" xfId="3" xr:uid="{00000000-0005-0000-0000-000003000000}"/>
    <cellStyle name="標準_jyojyu15ave" xfId="5" xr:uid="{F5BAD71A-40E2-4D6E-90F9-5F36C4D888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05103-11BC-4CD7-8505-1A402B8184E5}">
  <dimension ref="A1:AF21"/>
  <sheetViews>
    <sheetView showGridLines="0" tabSelected="1" zoomScaleNormal="100" workbookViewId="0">
      <selection sqref="A1:P1"/>
    </sheetView>
  </sheetViews>
  <sheetFormatPr defaultRowHeight="13.5" x14ac:dyDescent="0.15"/>
  <cols>
    <col min="1" max="1" width="8.5" style="1" customWidth="1"/>
    <col min="2" max="7" width="8.5" style="2" customWidth="1"/>
    <col min="8" max="8" width="10.875" style="2" customWidth="1"/>
    <col min="9" max="14" width="8.5" style="2" customWidth="1"/>
    <col min="15" max="16" width="10.875" style="2" customWidth="1"/>
    <col min="17" max="17" width="6" style="2" customWidth="1"/>
    <col min="18" max="20" width="6.125" style="2" customWidth="1"/>
    <col min="21" max="21" width="7" style="2" customWidth="1"/>
    <col min="22" max="256" width="9" style="2"/>
    <col min="257" max="263" width="8.5" style="2" customWidth="1"/>
    <col min="264" max="264" width="10.875" style="2" customWidth="1"/>
    <col min="265" max="270" width="8.5" style="2" customWidth="1"/>
    <col min="271" max="272" width="10.875" style="2" customWidth="1"/>
    <col min="273" max="273" width="6" style="2" customWidth="1"/>
    <col min="274" max="276" width="6.125" style="2" customWidth="1"/>
    <col min="277" max="277" width="7" style="2" customWidth="1"/>
    <col min="278" max="512" width="9" style="2"/>
    <col min="513" max="519" width="8.5" style="2" customWidth="1"/>
    <col min="520" max="520" width="10.875" style="2" customWidth="1"/>
    <col min="521" max="526" width="8.5" style="2" customWidth="1"/>
    <col min="527" max="528" width="10.875" style="2" customWidth="1"/>
    <col min="529" max="529" width="6" style="2" customWidth="1"/>
    <col min="530" max="532" width="6.125" style="2" customWidth="1"/>
    <col min="533" max="533" width="7" style="2" customWidth="1"/>
    <col min="534" max="768" width="9" style="2"/>
    <col min="769" max="775" width="8.5" style="2" customWidth="1"/>
    <col min="776" max="776" width="10.875" style="2" customWidth="1"/>
    <col min="777" max="782" width="8.5" style="2" customWidth="1"/>
    <col min="783" max="784" width="10.875" style="2" customWidth="1"/>
    <col min="785" max="785" width="6" style="2" customWidth="1"/>
    <col min="786" max="788" width="6.125" style="2" customWidth="1"/>
    <col min="789" max="789" width="7" style="2" customWidth="1"/>
    <col min="790" max="1024" width="9" style="2"/>
    <col min="1025" max="1031" width="8.5" style="2" customWidth="1"/>
    <col min="1032" max="1032" width="10.875" style="2" customWidth="1"/>
    <col min="1033" max="1038" width="8.5" style="2" customWidth="1"/>
    <col min="1039" max="1040" width="10.875" style="2" customWidth="1"/>
    <col min="1041" max="1041" width="6" style="2" customWidth="1"/>
    <col min="1042" max="1044" width="6.125" style="2" customWidth="1"/>
    <col min="1045" max="1045" width="7" style="2" customWidth="1"/>
    <col min="1046" max="1280" width="9" style="2"/>
    <col min="1281" max="1287" width="8.5" style="2" customWidth="1"/>
    <col min="1288" max="1288" width="10.875" style="2" customWidth="1"/>
    <col min="1289" max="1294" width="8.5" style="2" customWidth="1"/>
    <col min="1295" max="1296" width="10.875" style="2" customWidth="1"/>
    <col min="1297" max="1297" width="6" style="2" customWidth="1"/>
    <col min="1298" max="1300" width="6.125" style="2" customWidth="1"/>
    <col min="1301" max="1301" width="7" style="2" customWidth="1"/>
    <col min="1302" max="1536" width="9" style="2"/>
    <col min="1537" max="1543" width="8.5" style="2" customWidth="1"/>
    <col min="1544" max="1544" width="10.875" style="2" customWidth="1"/>
    <col min="1545" max="1550" width="8.5" style="2" customWidth="1"/>
    <col min="1551" max="1552" width="10.875" style="2" customWidth="1"/>
    <col min="1553" max="1553" width="6" style="2" customWidth="1"/>
    <col min="1554" max="1556" width="6.125" style="2" customWidth="1"/>
    <col min="1557" max="1557" width="7" style="2" customWidth="1"/>
    <col min="1558" max="1792" width="9" style="2"/>
    <col min="1793" max="1799" width="8.5" style="2" customWidth="1"/>
    <col min="1800" max="1800" width="10.875" style="2" customWidth="1"/>
    <col min="1801" max="1806" width="8.5" style="2" customWidth="1"/>
    <col min="1807" max="1808" width="10.875" style="2" customWidth="1"/>
    <col min="1809" max="1809" width="6" style="2" customWidth="1"/>
    <col min="1810" max="1812" width="6.125" style="2" customWidth="1"/>
    <col min="1813" max="1813" width="7" style="2" customWidth="1"/>
    <col min="1814" max="2048" width="9" style="2"/>
    <col min="2049" max="2055" width="8.5" style="2" customWidth="1"/>
    <col min="2056" max="2056" width="10.875" style="2" customWidth="1"/>
    <col min="2057" max="2062" width="8.5" style="2" customWidth="1"/>
    <col min="2063" max="2064" width="10.875" style="2" customWidth="1"/>
    <col min="2065" max="2065" width="6" style="2" customWidth="1"/>
    <col min="2066" max="2068" width="6.125" style="2" customWidth="1"/>
    <col min="2069" max="2069" width="7" style="2" customWidth="1"/>
    <col min="2070" max="2304" width="9" style="2"/>
    <col min="2305" max="2311" width="8.5" style="2" customWidth="1"/>
    <col min="2312" max="2312" width="10.875" style="2" customWidth="1"/>
    <col min="2313" max="2318" width="8.5" style="2" customWidth="1"/>
    <col min="2319" max="2320" width="10.875" style="2" customWidth="1"/>
    <col min="2321" max="2321" width="6" style="2" customWidth="1"/>
    <col min="2322" max="2324" width="6.125" style="2" customWidth="1"/>
    <col min="2325" max="2325" width="7" style="2" customWidth="1"/>
    <col min="2326" max="2560" width="9" style="2"/>
    <col min="2561" max="2567" width="8.5" style="2" customWidth="1"/>
    <col min="2568" max="2568" width="10.875" style="2" customWidth="1"/>
    <col min="2569" max="2574" width="8.5" style="2" customWidth="1"/>
    <col min="2575" max="2576" width="10.875" style="2" customWidth="1"/>
    <col min="2577" max="2577" width="6" style="2" customWidth="1"/>
    <col min="2578" max="2580" width="6.125" style="2" customWidth="1"/>
    <col min="2581" max="2581" width="7" style="2" customWidth="1"/>
    <col min="2582" max="2816" width="9" style="2"/>
    <col min="2817" max="2823" width="8.5" style="2" customWidth="1"/>
    <col min="2824" max="2824" width="10.875" style="2" customWidth="1"/>
    <col min="2825" max="2830" width="8.5" style="2" customWidth="1"/>
    <col min="2831" max="2832" width="10.875" style="2" customWidth="1"/>
    <col min="2833" max="2833" width="6" style="2" customWidth="1"/>
    <col min="2834" max="2836" width="6.125" style="2" customWidth="1"/>
    <col min="2837" max="2837" width="7" style="2" customWidth="1"/>
    <col min="2838" max="3072" width="9" style="2"/>
    <col min="3073" max="3079" width="8.5" style="2" customWidth="1"/>
    <col min="3080" max="3080" width="10.875" style="2" customWidth="1"/>
    <col min="3081" max="3086" width="8.5" style="2" customWidth="1"/>
    <col min="3087" max="3088" width="10.875" style="2" customWidth="1"/>
    <col min="3089" max="3089" width="6" style="2" customWidth="1"/>
    <col min="3090" max="3092" width="6.125" style="2" customWidth="1"/>
    <col min="3093" max="3093" width="7" style="2" customWidth="1"/>
    <col min="3094" max="3328" width="9" style="2"/>
    <col min="3329" max="3335" width="8.5" style="2" customWidth="1"/>
    <col min="3336" max="3336" width="10.875" style="2" customWidth="1"/>
    <col min="3337" max="3342" width="8.5" style="2" customWidth="1"/>
    <col min="3343" max="3344" width="10.875" style="2" customWidth="1"/>
    <col min="3345" max="3345" width="6" style="2" customWidth="1"/>
    <col min="3346" max="3348" width="6.125" style="2" customWidth="1"/>
    <col min="3349" max="3349" width="7" style="2" customWidth="1"/>
    <col min="3350" max="3584" width="9" style="2"/>
    <col min="3585" max="3591" width="8.5" style="2" customWidth="1"/>
    <col min="3592" max="3592" width="10.875" style="2" customWidth="1"/>
    <col min="3593" max="3598" width="8.5" style="2" customWidth="1"/>
    <col min="3599" max="3600" width="10.875" style="2" customWidth="1"/>
    <col min="3601" max="3601" width="6" style="2" customWidth="1"/>
    <col min="3602" max="3604" width="6.125" style="2" customWidth="1"/>
    <col min="3605" max="3605" width="7" style="2" customWidth="1"/>
    <col min="3606" max="3840" width="9" style="2"/>
    <col min="3841" max="3847" width="8.5" style="2" customWidth="1"/>
    <col min="3848" max="3848" width="10.875" style="2" customWidth="1"/>
    <col min="3849" max="3854" width="8.5" style="2" customWidth="1"/>
    <col min="3855" max="3856" width="10.875" style="2" customWidth="1"/>
    <col min="3857" max="3857" width="6" style="2" customWidth="1"/>
    <col min="3858" max="3860" width="6.125" style="2" customWidth="1"/>
    <col min="3861" max="3861" width="7" style="2" customWidth="1"/>
    <col min="3862" max="4096" width="9" style="2"/>
    <col min="4097" max="4103" width="8.5" style="2" customWidth="1"/>
    <col min="4104" max="4104" width="10.875" style="2" customWidth="1"/>
    <col min="4105" max="4110" width="8.5" style="2" customWidth="1"/>
    <col min="4111" max="4112" width="10.875" style="2" customWidth="1"/>
    <col min="4113" max="4113" width="6" style="2" customWidth="1"/>
    <col min="4114" max="4116" width="6.125" style="2" customWidth="1"/>
    <col min="4117" max="4117" width="7" style="2" customWidth="1"/>
    <col min="4118" max="4352" width="9" style="2"/>
    <col min="4353" max="4359" width="8.5" style="2" customWidth="1"/>
    <col min="4360" max="4360" width="10.875" style="2" customWidth="1"/>
    <col min="4361" max="4366" width="8.5" style="2" customWidth="1"/>
    <col min="4367" max="4368" width="10.875" style="2" customWidth="1"/>
    <col min="4369" max="4369" width="6" style="2" customWidth="1"/>
    <col min="4370" max="4372" width="6.125" style="2" customWidth="1"/>
    <col min="4373" max="4373" width="7" style="2" customWidth="1"/>
    <col min="4374" max="4608" width="9" style="2"/>
    <col min="4609" max="4615" width="8.5" style="2" customWidth="1"/>
    <col min="4616" max="4616" width="10.875" style="2" customWidth="1"/>
    <col min="4617" max="4622" width="8.5" style="2" customWidth="1"/>
    <col min="4623" max="4624" width="10.875" style="2" customWidth="1"/>
    <col min="4625" max="4625" width="6" style="2" customWidth="1"/>
    <col min="4626" max="4628" width="6.125" style="2" customWidth="1"/>
    <col min="4629" max="4629" width="7" style="2" customWidth="1"/>
    <col min="4630" max="4864" width="9" style="2"/>
    <col min="4865" max="4871" width="8.5" style="2" customWidth="1"/>
    <col min="4872" max="4872" width="10.875" style="2" customWidth="1"/>
    <col min="4873" max="4878" width="8.5" style="2" customWidth="1"/>
    <col min="4879" max="4880" width="10.875" style="2" customWidth="1"/>
    <col min="4881" max="4881" width="6" style="2" customWidth="1"/>
    <col min="4882" max="4884" width="6.125" style="2" customWidth="1"/>
    <col min="4885" max="4885" width="7" style="2" customWidth="1"/>
    <col min="4886" max="5120" width="9" style="2"/>
    <col min="5121" max="5127" width="8.5" style="2" customWidth="1"/>
    <col min="5128" max="5128" width="10.875" style="2" customWidth="1"/>
    <col min="5129" max="5134" width="8.5" style="2" customWidth="1"/>
    <col min="5135" max="5136" width="10.875" style="2" customWidth="1"/>
    <col min="5137" max="5137" width="6" style="2" customWidth="1"/>
    <col min="5138" max="5140" width="6.125" style="2" customWidth="1"/>
    <col min="5141" max="5141" width="7" style="2" customWidth="1"/>
    <col min="5142" max="5376" width="9" style="2"/>
    <col min="5377" max="5383" width="8.5" style="2" customWidth="1"/>
    <col min="5384" max="5384" width="10.875" style="2" customWidth="1"/>
    <col min="5385" max="5390" width="8.5" style="2" customWidth="1"/>
    <col min="5391" max="5392" width="10.875" style="2" customWidth="1"/>
    <col min="5393" max="5393" width="6" style="2" customWidth="1"/>
    <col min="5394" max="5396" width="6.125" style="2" customWidth="1"/>
    <col min="5397" max="5397" width="7" style="2" customWidth="1"/>
    <col min="5398" max="5632" width="9" style="2"/>
    <col min="5633" max="5639" width="8.5" style="2" customWidth="1"/>
    <col min="5640" max="5640" width="10.875" style="2" customWidth="1"/>
    <col min="5641" max="5646" width="8.5" style="2" customWidth="1"/>
    <col min="5647" max="5648" width="10.875" style="2" customWidth="1"/>
    <col min="5649" max="5649" width="6" style="2" customWidth="1"/>
    <col min="5650" max="5652" width="6.125" style="2" customWidth="1"/>
    <col min="5653" max="5653" width="7" style="2" customWidth="1"/>
    <col min="5654" max="5888" width="9" style="2"/>
    <col min="5889" max="5895" width="8.5" style="2" customWidth="1"/>
    <col min="5896" max="5896" width="10.875" style="2" customWidth="1"/>
    <col min="5897" max="5902" width="8.5" style="2" customWidth="1"/>
    <col min="5903" max="5904" width="10.875" style="2" customWidth="1"/>
    <col min="5905" max="5905" width="6" style="2" customWidth="1"/>
    <col min="5906" max="5908" width="6.125" style="2" customWidth="1"/>
    <col min="5909" max="5909" width="7" style="2" customWidth="1"/>
    <col min="5910" max="6144" width="9" style="2"/>
    <col min="6145" max="6151" width="8.5" style="2" customWidth="1"/>
    <col min="6152" max="6152" width="10.875" style="2" customWidth="1"/>
    <col min="6153" max="6158" width="8.5" style="2" customWidth="1"/>
    <col min="6159" max="6160" width="10.875" style="2" customWidth="1"/>
    <col min="6161" max="6161" width="6" style="2" customWidth="1"/>
    <col min="6162" max="6164" width="6.125" style="2" customWidth="1"/>
    <col min="6165" max="6165" width="7" style="2" customWidth="1"/>
    <col min="6166" max="6400" width="9" style="2"/>
    <col min="6401" max="6407" width="8.5" style="2" customWidth="1"/>
    <col min="6408" max="6408" width="10.875" style="2" customWidth="1"/>
    <col min="6409" max="6414" width="8.5" style="2" customWidth="1"/>
    <col min="6415" max="6416" width="10.875" style="2" customWidth="1"/>
    <col min="6417" max="6417" width="6" style="2" customWidth="1"/>
    <col min="6418" max="6420" width="6.125" style="2" customWidth="1"/>
    <col min="6421" max="6421" width="7" style="2" customWidth="1"/>
    <col min="6422" max="6656" width="9" style="2"/>
    <col min="6657" max="6663" width="8.5" style="2" customWidth="1"/>
    <col min="6664" max="6664" width="10.875" style="2" customWidth="1"/>
    <col min="6665" max="6670" width="8.5" style="2" customWidth="1"/>
    <col min="6671" max="6672" width="10.875" style="2" customWidth="1"/>
    <col min="6673" max="6673" width="6" style="2" customWidth="1"/>
    <col min="6674" max="6676" width="6.125" style="2" customWidth="1"/>
    <col min="6677" max="6677" width="7" style="2" customWidth="1"/>
    <col min="6678" max="6912" width="9" style="2"/>
    <col min="6913" max="6919" width="8.5" style="2" customWidth="1"/>
    <col min="6920" max="6920" width="10.875" style="2" customWidth="1"/>
    <col min="6921" max="6926" width="8.5" style="2" customWidth="1"/>
    <col min="6927" max="6928" width="10.875" style="2" customWidth="1"/>
    <col min="6929" max="6929" width="6" style="2" customWidth="1"/>
    <col min="6930" max="6932" width="6.125" style="2" customWidth="1"/>
    <col min="6933" max="6933" width="7" style="2" customWidth="1"/>
    <col min="6934" max="7168" width="9" style="2"/>
    <col min="7169" max="7175" width="8.5" style="2" customWidth="1"/>
    <col min="7176" max="7176" width="10.875" style="2" customWidth="1"/>
    <col min="7177" max="7182" width="8.5" style="2" customWidth="1"/>
    <col min="7183" max="7184" width="10.875" style="2" customWidth="1"/>
    <col min="7185" max="7185" width="6" style="2" customWidth="1"/>
    <col min="7186" max="7188" width="6.125" style="2" customWidth="1"/>
    <col min="7189" max="7189" width="7" style="2" customWidth="1"/>
    <col min="7190" max="7424" width="9" style="2"/>
    <col min="7425" max="7431" width="8.5" style="2" customWidth="1"/>
    <col min="7432" max="7432" width="10.875" style="2" customWidth="1"/>
    <col min="7433" max="7438" width="8.5" style="2" customWidth="1"/>
    <col min="7439" max="7440" width="10.875" style="2" customWidth="1"/>
    <col min="7441" max="7441" width="6" style="2" customWidth="1"/>
    <col min="7442" max="7444" width="6.125" style="2" customWidth="1"/>
    <col min="7445" max="7445" width="7" style="2" customWidth="1"/>
    <col min="7446" max="7680" width="9" style="2"/>
    <col min="7681" max="7687" width="8.5" style="2" customWidth="1"/>
    <col min="7688" max="7688" width="10.875" style="2" customWidth="1"/>
    <col min="7689" max="7694" width="8.5" style="2" customWidth="1"/>
    <col min="7695" max="7696" width="10.875" style="2" customWidth="1"/>
    <col min="7697" max="7697" width="6" style="2" customWidth="1"/>
    <col min="7698" max="7700" width="6.125" style="2" customWidth="1"/>
    <col min="7701" max="7701" width="7" style="2" customWidth="1"/>
    <col min="7702" max="7936" width="9" style="2"/>
    <col min="7937" max="7943" width="8.5" style="2" customWidth="1"/>
    <col min="7944" max="7944" width="10.875" style="2" customWidth="1"/>
    <col min="7945" max="7950" width="8.5" style="2" customWidth="1"/>
    <col min="7951" max="7952" width="10.875" style="2" customWidth="1"/>
    <col min="7953" max="7953" width="6" style="2" customWidth="1"/>
    <col min="7954" max="7956" width="6.125" style="2" customWidth="1"/>
    <col min="7957" max="7957" width="7" style="2" customWidth="1"/>
    <col min="7958" max="8192" width="9" style="2"/>
    <col min="8193" max="8199" width="8.5" style="2" customWidth="1"/>
    <col min="8200" max="8200" width="10.875" style="2" customWidth="1"/>
    <col min="8201" max="8206" width="8.5" style="2" customWidth="1"/>
    <col min="8207" max="8208" width="10.875" style="2" customWidth="1"/>
    <col min="8209" max="8209" width="6" style="2" customWidth="1"/>
    <col min="8210" max="8212" width="6.125" style="2" customWidth="1"/>
    <col min="8213" max="8213" width="7" style="2" customWidth="1"/>
    <col min="8214" max="8448" width="9" style="2"/>
    <col min="8449" max="8455" width="8.5" style="2" customWidth="1"/>
    <col min="8456" max="8456" width="10.875" style="2" customWidth="1"/>
    <col min="8457" max="8462" width="8.5" style="2" customWidth="1"/>
    <col min="8463" max="8464" width="10.875" style="2" customWidth="1"/>
    <col min="8465" max="8465" width="6" style="2" customWidth="1"/>
    <col min="8466" max="8468" width="6.125" style="2" customWidth="1"/>
    <col min="8469" max="8469" width="7" style="2" customWidth="1"/>
    <col min="8470" max="8704" width="9" style="2"/>
    <col min="8705" max="8711" width="8.5" style="2" customWidth="1"/>
    <col min="8712" max="8712" width="10.875" style="2" customWidth="1"/>
    <col min="8713" max="8718" width="8.5" style="2" customWidth="1"/>
    <col min="8719" max="8720" width="10.875" style="2" customWidth="1"/>
    <col min="8721" max="8721" width="6" style="2" customWidth="1"/>
    <col min="8722" max="8724" width="6.125" style="2" customWidth="1"/>
    <col min="8725" max="8725" width="7" style="2" customWidth="1"/>
    <col min="8726" max="8960" width="9" style="2"/>
    <col min="8961" max="8967" width="8.5" style="2" customWidth="1"/>
    <col min="8968" max="8968" width="10.875" style="2" customWidth="1"/>
    <col min="8969" max="8974" width="8.5" style="2" customWidth="1"/>
    <col min="8975" max="8976" width="10.875" style="2" customWidth="1"/>
    <col min="8977" max="8977" width="6" style="2" customWidth="1"/>
    <col min="8978" max="8980" width="6.125" style="2" customWidth="1"/>
    <col min="8981" max="8981" width="7" style="2" customWidth="1"/>
    <col min="8982" max="9216" width="9" style="2"/>
    <col min="9217" max="9223" width="8.5" style="2" customWidth="1"/>
    <col min="9224" max="9224" width="10.875" style="2" customWidth="1"/>
    <col min="9225" max="9230" width="8.5" style="2" customWidth="1"/>
    <col min="9231" max="9232" width="10.875" style="2" customWidth="1"/>
    <col min="9233" max="9233" width="6" style="2" customWidth="1"/>
    <col min="9234" max="9236" width="6.125" style="2" customWidth="1"/>
    <col min="9237" max="9237" width="7" style="2" customWidth="1"/>
    <col min="9238" max="9472" width="9" style="2"/>
    <col min="9473" max="9479" width="8.5" style="2" customWidth="1"/>
    <col min="9480" max="9480" width="10.875" style="2" customWidth="1"/>
    <col min="9481" max="9486" width="8.5" style="2" customWidth="1"/>
    <col min="9487" max="9488" width="10.875" style="2" customWidth="1"/>
    <col min="9489" max="9489" width="6" style="2" customWidth="1"/>
    <col min="9490" max="9492" width="6.125" style="2" customWidth="1"/>
    <col min="9493" max="9493" width="7" style="2" customWidth="1"/>
    <col min="9494" max="9728" width="9" style="2"/>
    <col min="9729" max="9735" width="8.5" style="2" customWidth="1"/>
    <col min="9736" max="9736" width="10.875" style="2" customWidth="1"/>
    <col min="9737" max="9742" width="8.5" style="2" customWidth="1"/>
    <col min="9743" max="9744" width="10.875" style="2" customWidth="1"/>
    <col min="9745" max="9745" width="6" style="2" customWidth="1"/>
    <col min="9746" max="9748" width="6.125" style="2" customWidth="1"/>
    <col min="9749" max="9749" width="7" style="2" customWidth="1"/>
    <col min="9750" max="9984" width="9" style="2"/>
    <col min="9985" max="9991" width="8.5" style="2" customWidth="1"/>
    <col min="9992" max="9992" width="10.875" style="2" customWidth="1"/>
    <col min="9993" max="9998" width="8.5" style="2" customWidth="1"/>
    <col min="9999" max="10000" width="10.875" style="2" customWidth="1"/>
    <col min="10001" max="10001" width="6" style="2" customWidth="1"/>
    <col min="10002" max="10004" width="6.125" style="2" customWidth="1"/>
    <col min="10005" max="10005" width="7" style="2" customWidth="1"/>
    <col min="10006" max="10240" width="9" style="2"/>
    <col min="10241" max="10247" width="8.5" style="2" customWidth="1"/>
    <col min="10248" max="10248" width="10.875" style="2" customWidth="1"/>
    <col min="10249" max="10254" width="8.5" style="2" customWidth="1"/>
    <col min="10255" max="10256" width="10.875" style="2" customWidth="1"/>
    <col min="10257" max="10257" width="6" style="2" customWidth="1"/>
    <col min="10258" max="10260" width="6.125" style="2" customWidth="1"/>
    <col min="10261" max="10261" width="7" style="2" customWidth="1"/>
    <col min="10262" max="10496" width="9" style="2"/>
    <col min="10497" max="10503" width="8.5" style="2" customWidth="1"/>
    <col min="10504" max="10504" width="10.875" style="2" customWidth="1"/>
    <col min="10505" max="10510" width="8.5" style="2" customWidth="1"/>
    <col min="10511" max="10512" width="10.875" style="2" customWidth="1"/>
    <col min="10513" max="10513" width="6" style="2" customWidth="1"/>
    <col min="10514" max="10516" width="6.125" style="2" customWidth="1"/>
    <col min="10517" max="10517" width="7" style="2" customWidth="1"/>
    <col min="10518" max="10752" width="9" style="2"/>
    <col min="10753" max="10759" width="8.5" style="2" customWidth="1"/>
    <col min="10760" max="10760" width="10.875" style="2" customWidth="1"/>
    <col min="10761" max="10766" width="8.5" style="2" customWidth="1"/>
    <col min="10767" max="10768" width="10.875" style="2" customWidth="1"/>
    <col min="10769" max="10769" width="6" style="2" customWidth="1"/>
    <col min="10770" max="10772" width="6.125" style="2" customWidth="1"/>
    <col min="10773" max="10773" width="7" style="2" customWidth="1"/>
    <col min="10774" max="11008" width="9" style="2"/>
    <col min="11009" max="11015" width="8.5" style="2" customWidth="1"/>
    <col min="11016" max="11016" width="10.875" style="2" customWidth="1"/>
    <col min="11017" max="11022" width="8.5" style="2" customWidth="1"/>
    <col min="11023" max="11024" width="10.875" style="2" customWidth="1"/>
    <col min="11025" max="11025" width="6" style="2" customWidth="1"/>
    <col min="11026" max="11028" width="6.125" style="2" customWidth="1"/>
    <col min="11029" max="11029" width="7" style="2" customWidth="1"/>
    <col min="11030" max="11264" width="9" style="2"/>
    <col min="11265" max="11271" width="8.5" style="2" customWidth="1"/>
    <col min="11272" max="11272" width="10.875" style="2" customWidth="1"/>
    <col min="11273" max="11278" width="8.5" style="2" customWidth="1"/>
    <col min="11279" max="11280" width="10.875" style="2" customWidth="1"/>
    <col min="11281" max="11281" width="6" style="2" customWidth="1"/>
    <col min="11282" max="11284" width="6.125" style="2" customWidth="1"/>
    <col min="11285" max="11285" width="7" style="2" customWidth="1"/>
    <col min="11286" max="11520" width="9" style="2"/>
    <col min="11521" max="11527" width="8.5" style="2" customWidth="1"/>
    <col min="11528" max="11528" width="10.875" style="2" customWidth="1"/>
    <col min="11529" max="11534" width="8.5" style="2" customWidth="1"/>
    <col min="11535" max="11536" width="10.875" style="2" customWidth="1"/>
    <col min="11537" max="11537" width="6" style="2" customWidth="1"/>
    <col min="11538" max="11540" width="6.125" style="2" customWidth="1"/>
    <col min="11541" max="11541" width="7" style="2" customWidth="1"/>
    <col min="11542" max="11776" width="9" style="2"/>
    <col min="11777" max="11783" width="8.5" style="2" customWidth="1"/>
    <col min="11784" max="11784" width="10.875" style="2" customWidth="1"/>
    <col min="11785" max="11790" width="8.5" style="2" customWidth="1"/>
    <col min="11791" max="11792" width="10.875" style="2" customWidth="1"/>
    <col min="11793" max="11793" width="6" style="2" customWidth="1"/>
    <col min="11794" max="11796" width="6.125" style="2" customWidth="1"/>
    <col min="11797" max="11797" width="7" style="2" customWidth="1"/>
    <col min="11798" max="12032" width="9" style="2"/>
    <col min="12033" max="12039" width="8.5" style="2" customWidth="1"/>
    <col min="12040" max="12040" width="10.875" style="2" customWidth="1"/>
    <col min="12041" max="12046" width="8.5" style="2" customWidth="1"/>
    <col min="12047" max="12048" width="10.875" style="2" customWidth="1"/>
    <col min="12049" max="12049" width="6" style="2" customWidth="1"/>
    <col min="12050" max="12052" width="6.125" style="2" customWidth="1"/>
    <col min="12053" max="12053" width="7" style="2" customWidth="1"/>
    <col min="12054" max="12288" width="9" style="2"/>
    <col min="12289" max="12295" width="8.5" style="2" customWidth="1"/>
    <col min="12296" max="12296" width="10.875" style="2" customWidth="1"/>
    <col min="12297" max="12302" width="8.5" style="2" customWidth="1"/>
    <col min="12303" max="12304" width="10.875" style="2" customWidth="1"/>
    <col min="12305" max="12305" width="6" style="2" customWidth="1"/>
    <col min="12306" max="12308" width="6.125" style="2" customWidth="1"/>
    <col min="12309" max="12309" width="7" style="2" customWidth="1"/>
    <col min="12310" max="12544" width="9" style="2"/>
    <col min="12545" max="12551" width="8.5" style="2" customWidth="1"/>
    <col min="12552" max="12552" width="10.875" style="2" customWidth="1"/>
    <col min="12553" max="12558" width="8.5" style="2" customWidth="1"/>
    <col min="12559" max="12560" width="10.875" style="2" customWidth="1"/>
    <col min="12561" max="12561" width="6" style="2" customWidth="1"/>
    <col min="12562" max="12564" width="6.125" style="2" customWidth="1"/>
    <col min="12565" max="12565" width="7" style="2" customWidth="1"/>
    <col min="12566" max="12800" width="9" style="2"/>
    <col min="12801" max="12807" width="8.5" style="2" customWidth="1"/>
    <col min="12808" max="12808" width="10.875" style="2" customWidth="1"/>
    <col min="12809" max="12814" width="8.5" style="2" customWidth="1"/>
    <col min="12815" max="12816" width="10.875" style="2" customWidth="1"/>
    <col min="12817" max="12817" width="6" style="2" customWidth="1"/>
    <col min="12818" max="12820" width="6.125" style="2" customWidth="1"/>
    <col min="12821" max="12821" width="7" style="2" customWidth="1"/>
    <col min="12822" max="13056" width="9" style="2"/>
    <col min="13057" max="13063" width="8.5" style="2" customWidth="1"/>
    <col min="13064" max="13064" width="10.875" style="2" customWidth="1"/>
    <col min="13065" max="13070" width="8.5" style="2" customWidth="1"/>
    <col min="13071" max="13072" width="10.875" style="2" customWidth="1"/>
    <col min="13073" max="13073" width="6" style="2" customWidth="1"/>
    <col min="13074" max="13076" width="6.125" style="2" customWidth="1"/>
    <col min="13077" max="13077" width="7" style="2" customWidth="1"/>
    <col min="13078" max="13312" width="9" style="2"/>
    <col min="13313" max="13319" width="8.5" style="2" customWidth="1"/>
    <col min="13320" max="13320" width="10.875" style="2" customWidth="1"/>
    <col min="13321" max="13326" width="8.5" style="2" customWidth="1"/>
    <col min="13327" max="13328" width="10.875" style="2" customWidth="1"/>
    <col min="13329" max="13329" width="6" style="2" customWidth="1"/>
    <col min="13330" max="13332" width="6.125" style="2" customWidth="1"/>
    <col min="13333" max="13333" width="7" style="2" customWidth="1"/>
    <col min="13334" max="13568" width="9" style="2"/>
    <col min="13569" max="13575" width="8.5" style="2" customWidth="1"/>
    <col min="13576" max="13576" width="10.875" style="2" customWidth="1"/>
    <col min="13577" max="13582" width="8.5" style="2" customWidth="1"/>
    <col min="13583" max="13584" width="10.875" style="2" customWidth="1"/>
    <col min="13585" max="13585" width="6" style="2" customWidth="1"/>
    <col min="13586" max="13588" width="6.125" style="2" customWidth="1"/>
    <col min="13589" max="13589" width="7" style="2" customWidth="1"/>
    <col min="13590" max="13824" width="9" style="2"/>
    <col min="13825" max="13831" width="8.5" style="2" customWidth="1"/>
    <col min="13832" max="13832" width="10.875" style="2" customWidth="1"/>
    <col min="13833" max="13838" width="8.5" style="2" customWidth="1"/>
    <col min="13839" max="13840" width="10.875" style="2" customWidth="1"/>
    <col min="13841" max="13841" width="6" style="2" customWidth="1"/>
    <col min="13842" max="13844" width="6.125" style="2" customWidth="1"/>
    <col min="13845" max="13845" width="7" style="2" customWidth="1"/>
    <col min="13846" max="14080" width="9" style="2"/>
    <col min="14081" max="14087" width="8.5" style="2" customWidth="1"/>
    <col min="14088" max="14088" width="10.875" style="2" customWidth="1"/>
    <col min="14089" max="14094" width="8.5" style="2" customWidth="1"/>
    <col min="14095" max="14096" width="10.875" style="2" customWidth="1"/>
    <col min="14097" max="14097" width="6" style="2" customWidth="1"/>
    <col min="14098" max="14100" width="6.125" style="2" customWidth="1"/>
    <col min="14101" max="14101" width="7" style="2" customWidth="1"/>
    <col min="14102" max="14336" width="9" style="2"/>
    <col min="14337" max="14343" width="8.5" style="2" customWidth="1"/>
    <col min="14344" max="14344" width="10.875" style="2" customWidth="1"/>
    <col min="14345" max="14350" width="8.5" style="2" customWidth="1"/>
    <col min="14351" max="14352" width="10.875" style="2" customWidth="1"/>
    <col min="14353" max="14353" width="6" style="2" customWidth="1"/>
    <col min="14354" max="14356" width="6.125" style="2" customWidth="1"/>
    <col min="14357" max="14357" width="7" style="2" customWidth="1"/>
    <col min="14358" max="14592" width="9" style="2"/>
    <col min="14593" max="14599" width="8.5" style="2" customWidth="1"/>
    <col min="14600" max="14600" width="10.875" style="2" customWidth="1"/>
    <col min="14601" max="14606" width="8.5" style="2" customWidth="1"/>
    <col min="14607" max="14608" width="10.875" style="2" customWidth="1"/>
    <col min="14609" max="14609" width="6" style="2" customWidth="1"/>
    <col min="14610" max="14612" width="6.125" style="2" customWidth="1"/>
    <col min="14613" max="14613" width="7" style="2" customWidth="1"/>
    <col min="14614" max="14848" width="9" style="2"/>
    <col min="14849" max="14855" width="8.5" style="2" customWidth="1"/>
    <col min="14856" max="14856" width="10.875" style="2" customWidth="1"/>
    <col min="14857" max="14862" width="8.5" style="2" customWidth="1"/>
    <col min="14863" max="14864" width="10.875" style="2" customWidth="1"/>
    <col min="14865" max="14865" width="6" style="2" customWidth="1"/>
    <col min="14866" max="14868" width="6.125" style="2" customWidth="1"/>
    <col min="14869" max="14869" width="7" style="2" customWidth="1"/>
    <col min="14870" max="15104" width="9" style="2"/>
    <col min="15105" max="15111" width="8.5" style="2" customWidth="1"/>
    <col min="15112" max="15112" width="10.875" style="2" customWidth="1"/>
    <col min="15113" max="15118" width="8.5" style="2" customWidth="1"/>
    <col min="15119" max="15120" width="10.875" style="2" customWidth="1"/>
    <col min="15121" max="15121" width="6" style="2" customWidth="1"/>
    <col min="15122" max="15124" width="6.125" style="2" customWidth="1"/>
    <col min="15125" max="15125" width="7" style="2" customWidth="1"/>
    <col min="15126" max="15360" width="9" style="2"/>
    <col min="15361" max="15367" width="8.5" style="2" customWidth="1"/>
    <col min="15368" max="15368" width="10.875" style="2" customWidth="1"/>
    <col min="15369" max="15374" width="8.5" style="2" customWidth="1"/>
    <col min="15375" max="15376" width="10.875" style="2" customWidth="1"/>
    <col min="15377" max="15377" width="6" style="2" customWidth="1"/>
    <col min="15378" max="15380" width="6.125" style="2" customWidth="1"/>
    <col min="15381" max="15381" width="7" style="2" customWidth="1"/>
    <col min="15382" max="15616" width="9" style="2"/>
    <col min="15617" max="15623" width="8.5" style="2" customWidth="1"/>
    <col min="15624" max="15624" width="10.875" style="2" customWidth="1"/>
    <col min="15625" max="15630" width="8.5" style="2" customWidth="1"/>
    <col min="15631" max="15632" width="10.875" style="2" customWidth="1"/>
    <col min="15633" max="15633" width="6" style="2" customWidth="1"/>
    <col min="15634" max="15636" width="6.125" style="2" customWidth="1"/>
    <col min="15637" max="15637" width="7" style="2" customWidth="1"/>
    <col min="15638" max="15872" width="9" style="2"/>
    <col min="15873" max="15879" width="8.5" style="2" customWidth="1"/>
    <col min="15880" max="15880" width="10.875" style="2" customWidth="1"/>
    <col min="15881" max="15886" width="8.5" style="2" customWidth="1"/>
    <col min="15887" max="15888" width="10.875" style="2" customWidth="1"/>
    <col min="15889" max="15889" width="6" style="2" customWidth="1"/>
    <col min="15890" max="15892" width="6.125" style="2" customWidth="1"/>
    <col min="15893" max="15893" width="7" style="2" customWidth="1"/>
    <col min="15894" max="16128" width="9" style="2"/>
    <col min="16129" max="16135" width="8.5" style="2" customWidth="1"/>
    <col min="16136" max="16136" width="10.875" style="2" customWidth="1"/>
    <col min="16137" max="16142" width="8.5" style="2" customWidth="1"/>
    <col min="16143" max="16144" width="10.875" style="2" customWidth="1"/>
    <col min="16145" max="16145" width="6" style="2" customWidth="1"/>
    <col min="16146" max="16148" width="6.125" style="2" customWidth="1"/>
    <col min="16149" max="16149" width="7" style="2" customWidth="1"/>
    <col min="16150" max="16384" width="9" style="2"/>
  </cols>
  <sheetData>
    <row r="1" spans="1:32" ht="24" x14ac:dyDescent="0.15">
      <c r="A1" s="71" t="s">
        <v>67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32" ht="16.5" x14ac:dyDescent="0.15">
      <c r="A2" s="25"/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 t="s">
        <v>28</v>
      </c>
    </row>
    <row r="3" spans="1:32" ht="24.75" customHeight="1" x14ac:dyDescent="0.15">
      <c r="A3" s="72"/>
      <c r="B3" s="69" t="s">
        <v>29</v>
      </c>
      <c r="C3" s="69"/>
      <c r="D3" s="69"/>
      <c r="E3" s="75"/>
      <c r="F3" s="75"/>
      <c r="G3" s="75"/>
      <c r="H3" s="76" t="s">
        <v>30</v>
      </c>
      <c r="I3" s="69" t="s">
        <v>31</v>
      </c>
      <c r="J3" s="69"/>
      <c r="K3" s="69"/>
      <c r="L3" s="75"/>
      <c r="M3" s="75"/>
      <c r="N3" s="75"/>
      <c r="O3" s="76" t="s">
        <v>32</v>
      </c>
      <c r="P3" s="79" t="s">
        <v>33</v>
      </c>
    </row>
    <row r="4" spans="1:32" ht="24.75" customHeight="1" x14ac:dyDescent="0.15">
      <c r="A4" s="73"/>
      <c r="B4" s="69" t="s">
        <v>34</v>
      </c>
      <c r="C4" s="69"/>
      <c r="D4" s="69"/>
      <c r="E4" s="69" t="s">
        <v>35</v>
      </c>
      <c r="F4" s="69"/>
      <c r="G4" s="69"/>
      <c r="H4" s="77"/>
      <c r="I4" s="69" t="s">
        <v>36</v>
      </c>
      <c r="J4" s="69"/>
      <c r="K4" s="69"/>
      <c r="L4" s="69" t="s">
        <v>37</v>
      </c>
      <c r="M4" s="69"/>
      <c r="N4" s="69"/>
      <c r="O4" s="77"/>
      <c r="P4" s="79"/>
    </row>
    <row r="5" spans="1:32" ht="24.75" customHeight="1" x14ac:dyDescent="0.15">
      <c r="A5" s="74"/>
      <c r="B5" s="28" t="s">
        <v>38</v>
      </c>
      <c r="C5" s="28" t="s">
        <v>39</v>
      </c>
      <c r="D5" s="28" t="s">
        <v>40</v>
      </c>
      <c r="E5" s="28" t="s">
        <v>38</v>
      </c>
      <c r="F5" s="28" t="s">
        <v>39</v>
      </c>
      <c r="G5" s="28" t="s">
        <v>40</v>
      </c>
      <c r="H5" s="78"/>
      <c r="I5" s="28" t="s">
        <v>38</v>
      </c>
      <c r="J5" s="28" t="s">
        <v>39</v>
      </c>
      <c r="K5" s="28" t="s">
        <v>40</v>
      </c>
      <c r="L5" s="28" t="s">
        <v>38</v>
      </c>
      <c r="M5" s="28" t="s">
        <v>39</v>
      </c>
      <c r="N5" s="28" t="s">
        <v>40</v>
      </c>
      <c r="O5" s="78"/>
      <c r="P5" s="79"/>
    </row>
    <row r="6" spans="1:32" ht="24.75" customHeight="1" x14ac:dyDescent="0.15">
      <c r="A6" s="64" t="s">
        <v>41</v>
      </c>
      <c r="B6" s="29">
        <v>25</v>
      </c>
      <c r="C6" s="29">
        <v>30</v>
      </c>
      <c r="D6" s="29">
        <v>55</v>
      </c>
      <c r="E6" s="29">
        <v>159</v>
      </c>
      <c r="F6" s="29">
        <v>163</v>
      </c>
      <c r="G6" s="29">
        <v>322</v>
      </c>
      <c r="H6" s="30">
        <f t="shared" ref="H6:H16" si="0">D6-G6</f>
        <v>-267</v>
      </c>
      <c r="I6" s="29">
        <v>145</v>
      </c>
      <c r="J6" s="29">
        <v>104</v>
      </c>
      <c r="K6" s="29">
        <v>249</v>
      </c>
      <c r="L6" s="29">
        <v>158</v>
      </c>
      <c r="M6" s="29">
        <v>117</v>
      </c>
      <c r="N6" s="29">
        <v>275</v>
      </c>
      <c r="O6" s="30">
        <f t="shared" ref="O6:O16" si="1">K6-N6</f>
        <v>-26</v>
      </c>
      <c r="P6" s="30">
        <f t="shared" ref="P6:P16" si="2">H6+O6</f>
        <v>-293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ht="24.75" customHeight="1" x14ac:dyDescent="0.15">
      <c r="A7" s="64" t="s">
        <v>42</v>
      </c>
      <c r="B7" s="29">
        <v>35</v>
      </c>
      <c r="C7" s="29">
        <v>14</v>
      </c>
      <c r="D7" s="29">
        <v>49</v>
      </c>
      <c r="E7" s="29">
        <v>120</v>
      </c>
      <c r="F7" s="29">
        <v>116</v>
      </c>
      <c r="G7" s="29">
        <v>236</v>
      </c>
      <c r="H7" s="30">
        <f t="shared" si="0"/>
        <v>-187</v>
      </c>
      <c r="I7" s="29">
        <v>143</v>
      </c>
      <c r="J7" s="29">
        <v>121</v>
      </c>
      <c r="K7" s="29">
        <v>264</v>
      </c>
      <c r="L7" s="29">
        <v>213</v>
      </c>
      <c r="M7" s="29">
        <v>161</v>
      </c>
      <c r="N7" s="29">
        <v>374</v>
      </c>
      <c r="O7" s="30">
        <f t="shared" si="1"/>
        <v>-110</v>
      </c>
      <c r="P7" s="30">
        <f t="shared" si="2"/>
        <v>-297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ht="24.75" customHeight="1" x14ac:dyDescent="0.15">
      <c r="A8" s="64" t="s">
        <v>43</v>
      </c>
      <c r="B8" s="29">
        <v>28</v>
      </c>
      <c r="C8" s="29">
        <v>26</v>
      </c>
      <c r="D8" s="29">
        <v>54</v>
      </c>
      <c r="E8" s="29">
        <v>140</v>
      </c>
      <c r="F8" s="29">
        <v>96</v>
      </c>
      <c r="G8" s="29">
        <v>236</v>
      </c>
      <c r="H8" s="30">
        <f t="shared" si="0"/>
        <v>-182</v>
      </c>
      <c r="I8" s="29">
        <v>545</v>
      </c>
      <c r="J8" s="29">
        <v>311</v>
      </c>
      <c r="K8" s="29">
        <v>856</v>
      </c>
      <c r="L8" s="29">
        <v>660</v>
      </c>
      <c r="M8" s="29">
        <v>552</v>
      </c>
      <c r="N8" s="29">
        <v>1212</v>
      </c>
      <c r="O8" s="30">
        <f t="shared" si="1"/>
        <v>-356</v>
      </c>
      <c r="P8" s="30">
        <f t="shared" si="2"/>
        <v>-538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ht="24.75" customHeight="1" x14ac:dyDescent="0.15">
      <c r="A9" s="64" t="s">
        <v>44</v>
      </c>
      <c r="B9" s="29">
        <v>25</v>
      </c>
      <c r="C9" s="29">
        <v>38</v>
      </c>
      <c r="D9" s="29">
        <v>63</v>
      </c>
      <c r="E9" s="29">
        <v>110</v>
      </c>
      <c r="F9" s="29">
        <v>95</v>
      </c>
      <c r="G9" s="29">
        <v>205</v>
      </c>
      <c r="H9" s="30">
        <f t="shared" si="0"/>
        <v>-142</v>
      </c>
      <c r="I9" s="29">
        <v>369</v>
      </c>
      <c r="J9" s="29">
        <v>225</v>
      </c>
      <c r="K9" s="29">
        <v>594</v>
      </c>
      <c r="L9" s="29">
        <v>346</v>
      </c>
      <c r="M9" s="29">
        <v>228</v>
      </c>
      <c r="N9" s="29">
        <v>574</v>
      </c>
      <c r="O9" s="30">
        <f t="shared" si="1"/>
        <v>20</v>
      </c>
      <c r="P9" s="30">
        <f t="shared" si="2"/>
        <v>-122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ht="24.75" customHeight="1" x14ac:dyDescent="0.15">
      <c r="A10" s="64" t="s">
        <v>45</v>
      </c>
      <c r="B10" s="29">
        <v>28</v>
      </c>
      <c r="C10" s="29">
        <v>19</v>
      </c>
      <c r="D10" s="29">
        <v>47</v>
      </c>
      <c r="E10" s="29">
        <v>93</v>
      </c>
      <c r="F10" s="29">
        <v>109</v>
      </c>
      <c r="G10" s="29">
        <v>202</v>
      </c>
      <c r="H10" s="30">
        <f t="shared" si="0"/>
        <v>-155</v>
      </c>
      <c r="I10" s="29">
        <v>154</v>
      </c>
      <c r="J10" s="29">
        <v>117</v>
      </c>
      <c r="K10" s="29">
        <v>271</v>
      </c>
      <c r="L10" s="29">
        <v>181</v>
      </c>
      <c r="M10" s="29">
        <v>154</v>
      </c>
      <c r="N10" s="29">
        <v>335</v>
      </c>
      <c r="O10" s="30">
        <f t="shared" si="1"/>
        <v>-64</v>
      </c>
      <c r="P10" s="30">
        <f t="shared" si="2"/>
        <v>-219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ht="24.75" customHeight="1" x14ac:dyDescent="0.15">
      <c r="A11" s="64" t="s">
        <v>46</v>
      </c>
      <c r="B11" s="29">
        <v>27</v>
      </c>
      <c r="C11" s="29">
        <v>24</v>
      </c>
      <c r="D11" s="29">
        <v>51</v>
      </c>
      <c r="E11" s="29">
        <v>99</v>
      </c>
      <c r="F11" s="29">
        <v>91</v>
      </c>
      <c r="G11" s="29">
        <v>190</v>
      </c>
      <c r="H11" s="30">
        <f t="shared" si="0"/>
        <v>-139</v>
      </c>
      <c r="I11" s="29">
        <v>171</v>
      </c>
      <c r="J11" s="29">
        <v>119</v>
      </c>
      <c r="K11" s="29">
        <v>290</v>
      </c>
      <c r="L11" s="29">
        <v>220</v>
      </c>
      <c r="M11" s="29">
        <v>142</v>
      </c>
      <c r="N11" s="29">
        <v>362</v>
      </c>
      <c r="O11" s="30">
        <f t="shared" si="1"/>
        <v>-72</v>
      </c>
      <c r="P11" s="30">
        <f t="shared" si="2"/>
        <v>-211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ht="24.75" customHeight="1" x14ac:dyDescent="0.15">
      <c r="A12" s="64" t="s">
        <v>47</v>
      </c>
      <c r="B12" s="29">
        <v>27</v>
      </c>
      <c r="C12" s="29">
        <v>24</v>
      </c>
      <c r="D12" s="29">
        <v>51</v>
      </c>
      <c r="E12" s="29">
        <v>95</v>
      </c>
      <c r="F12" s="29">
        <v>82</v>
      </c>
      <c r="G12" s="29">
        <v>177</v>
      </c>
      <c r="H12" s="30">
        <f t="shared" si="0"/>
        <v>-126</v>
      </c>
      <c r="I12" s="29">
        <v>156</v>
      </c>
      <c r="J12" s="29">
        <v>121</v>
      </c>
      <c r="K12" s="29">
        <v>277</v>
      </c>
      <c r="L12" s="29">
        <v>227</v>
      </c>
      <c r="M12" s="29">
        <v>137</v>
      </c>
      <c r="N12" s="29">
        <v>364</v>
      </c>
      <c r="O12" s="30">
        <f t="shared" si="1"/>
        <v>-87</v>
      </c>
      <c r="P12" s="30">
        <f t="shared" si="2"/>
        <v>-213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ht="24.75" customHeight="1" x14ac:dyDescent="0.15">
      <c r="A13" s="64" t="s">
        <v>48</v>
      </c>
      <c r="B13" s="29">
        <v>23</v>
      </c>
      <c r="C13" s="29">
        <v>25</v>
      </c>
      <c r="D13" s="29">
        <v>48</v>
      </c>
      <c r="E13" s="29">
        <v>100</v>
      </c>
      <c r="F13" s="29">
        <v>83</v>
      </c>
      <c r="G13" s="29">
        <v>183</v>
      </c>
      <c r="H13" s="30">
        <f t="shared" si="0"/>
        <v>-135</v>
      </c>
      <c r="I13" s="29">
        <v>146</v>
      </c>
      <c r="J13" s="29">
        <v>118</v>
      </c>
      <c r="K13" s="29">
        <v>264</v>
      </c>
      <c r="L13" s="29">
        <v>185</v>
      </c>
      <c r="M13" s="29">
        <v>150</v>
      </c>
      <c r="N13" s="29">
        <v>335</v>
      </c>
      <c r="O13" s="30">
        <f t="shared" si="1"/>
        <v>-71</v>
      </c>
      <c r="P13" s="30">
        <f t="shared" si="2"/>
        <v>-206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ht="24.75" customHeight="1" x14ac:dyDescent="0.15">
      <c r="A14" s="64" t="s">
        <v>49</v>
      </c>
      <c r="B14" s="29">
        <v>21</v>
      </c>
      <c r="C14" s="29">
        <v>22</v>
      </c>
      <c r="D14" s="29">
        <v>43</v>
      </c>
      <c r="E14" s="29">
        <v>99</v>
      </c>
      <c r="F14" s="29">
        <v>72</v>
      </c>
      <c r="G14" s="29">
        <v>171</v>
      </c>
      <c r="H14" s="30">
        <f t="shared" si="0"/>
        <v>-128</v>
      </c>
      <c r="I14" s="29">
        <v>143</v>
      </c>
      <c r="J14" s="29">
        <v>104</v>
      </c>
      <c r="K14" s="29">
        <v>247</v>
      </c>
      <c r="L14" s="29">
        <v>167</v>
      </c>
      <c r="M14" s="29">
        <v>121</v>
      </c>
      <c r="N14" s="29">
        <v>288</v>
      </c>
      <c r="O14" s="30">
        <f t="shared" si="1"/>
        <v>-41</v>
      </c>
      <c r="P14" s="30">
        <f t="shared" si="2"/>
        <v>-169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ht="24.75" customHeight="1" x14ac:dyDescent="0.15">
      <c r="A15" s="64" t="s">
        <v>50</v>
      </c>
      <c r="B15" s="29">
        <v>30</v>
      </c>
      <c r="C15" s="29">
        <v>26</v>
      </c>
      <c r="D15" s="29">
        <v>56</v>
      </c>
      <c r="E15" s="29">
        <v>91</v>
      </c>
      <c r="F15" s="29">
        <v>88</v>
      </c>
      <c r="G15" s="29">
        <v>179</v>
      </c>
      <c r="H15" s="30">
        <f t="shared" si="0"/>
        <v>-123</v>
      </c>
      <c r="I15" s="29">
        <v>130</v>
      </c>
      <c r="J15" s="29">
        <v>87</v>
      </c>
      <c r="K15" s="29">
        <v>217</v>
      </c>
      <c r="L15" s="29">
        <v>160</v>
      </c>
      <c r="M15" s="29">
        <v>124</v>
      </c>
      <c r="N15" s="29">
        <v>284</v>
      </c>
      <c r="O15" s="30">
        <f t="shared" si="1"/>
        <v>-67</v>
      </c>
      <c r="P15" s="30">
        <f t="shared" si="2"/>
        <v>-190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ht="24.75" customHeight="1" x14ac:dyDescent="0.15">
      <c r="A16" s="64" t="s">
        <v>51</v>
      </c>
      <c r="B16" s="29">
        <v>25</v>
      </c>
      <c r="C16" s="29">
        <v>29</v>
      </c>
      <c r="D16" s="29">
        <v>54</v>
      </c>
      <c r="E16" s="29">
        <v>103</v>
      </c>
      <c r="F16" s="29">
        <v>81</v>
      </c>
      <c r="G16" s="29">
        <v>184</v>
      </c>
      <c r="H16" s="30">
        <f t="shared" si="0"/>
        <v>-130</v>
      </c>
      <c r="I16" s="29">
        <v>139</v>
      </c>
      <c r="J16" s="29">
        <v>104</v>
      </c>
      <c r="K16" s="29">
        <v>243</v>
      </c>
      <c r="L16" s="29">
        <v>146</v>
      </c>
      <c r="M16" s="29">
        <v>129</v>
      </c>
      <c r="N16" s="29">
        <v>275</v>
      </c>
      <c r="O16" s="30">
        <f t="shared" si="1"/>
        <v>-32</v>
      </c>
      <c r="P16" s="30">
        <f t="shared" si="2"/>
        <v>-162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ht="24.75" customHeight="1" thickBot="1" x14ac:dyDescent="0.2">
      <c r="A17" s="28" t="s">
        <v>52</v>
      </c>
      <c r="B17" s="29">
        <v>17</v>
      </c>
      <c r="C17" s="29">
        <v>19</v>
      </c>
      <c r="D17" s="29">
        <v>36</v>
      </c>
      <c r="E17" s="29">
        <v>119</v>
      </c>
      <c r="F17" s="29">
        <v>82</v>
      </c>
      <c r="G17" s="29">
        <v>201</v>
      </c>
      <c r="H17" s="30">
        <f>D17-G17</f>
        <v>-165</v>
      </c>
      <c r="I17" s="29">
        <v>124</v>
      </c>
      <c r="J17" s="29">
        <v>109</v>
      </c>
      <c r="K17" s="29">
        <v>233</v>
      </c>
      <c r="L17" s="29">
        <v>174</v>
      </c>
      <c r="M17" s="29">
        <v>119</v>
      </c>
      <c r="N17" s="29">
        <v>293</v>
      </c>
      <c r="O17" s="30">
        <f>K17-N17</f>
        <v>-60</v>
      </c>
      <c r="P17" s="30">
        <f>H17+O17</f>
        <v>-225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ht="24.75" customHeight="1" thickTop="1" x14ac:dyDescent="0.15">
      <c r="A18" s="31" t="s">
        <v>53</v>
      </c>
      <c r="B18" s="32">
        <f>SUM(B6:B17)</f>
        <v>311</v>
      </c>
      <c r="C18" s="32">
        <f t="shared" ref="C18:P18" si="3">SUM(C6:C17)</f>
        <v>296</v>
      </c>
      <c r="D18" s="32">
        <f t="shared" si="3"/>
        <v>607</v>
      </c>
      <c r="E18" s="32">
        <f t="shared" si="3"/>
        <v>1328</v>
      </c>
      <c r="F18" s="32">
        <f t="shared" si="3"/>
        <v>1158</v>
      </c>
      <c r="G18" s="32">
        <f t="shared" si="3"/>
        <v>2486</v>
      </c>
      <c r="H18" s="32">
        <f t="shared" si="3"/>
        <v>-1879</v>
      </c>
      <c r="I18" s="32">
        <f t="shared" si="3"/>
        <v>2365</v>
      </c>
      <c r="J18" s="32">
        <f t="shared" si="3"/>
        <v>1640</v>
      </c>
      <c r="K18" s="32">
        <f t="shared" si="3"/>
        <v>4005</v>
      </c>
      <c r="L18" s="32">
        <f t="shared" si="3"/>
        <v>2837</v>
      </c>
      <c r="M18" s="32">
        <f t="shared" si="3"/>
        <v>2134</v>
      </c>
      <c r="N18" s="32">
        <f t="shared" si="3"/>
        <v>4971</v>
      </c>
      <c r="O18" s="32">
        <f t="shared" si="3"/>
        <v>-966</v>
      </c>
      <c r="P18" s="32">
        <f t="shared" si="3"/>
        <v>-2845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ht="16.5" x14ac:dyDescent="0.1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1:32" x14ac:dyDescent="0.15">
      <c r="A20" s="70" t="s">
        <v>68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</row>
    <row r="21" spans="1:32" x14ac:dyDescent="0.1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</row>
  </sheetData>
  <mergeCells count="12">
    <mergeCell ref="L4:N4"/>
    <mergeCell ref="A20:P21"/>
    <mergeCell ref="A1:P1"/>
    <mergeCell ref="A3:A5"/>
    <mergeCell ref="B3:G3"/>
    <mergeCell ref="H3:H5"/>
    <mergeCell ref="I3:N3"/>
    <mergeCell ref="O3:O5"/>
    <mergeCell ref="P3:P5"/>
    <mergeCell ref="B4:D4"/>
    <mergeCell ref="E4:G4"/>
    <mergeCell ref="I4:K4"/>
  </mergeCells>
  <phoneticPr fontId="2"/>
  <printOptions horizontalCentered="1"/>
  <pageMargins left="0.19685039370078741" right="0.19685039370078741" top="0.98425196850393704" bottom="0.39370078740157483" header="0.94488188976377963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77DF8-BD7D-4149-86DE-2BF7FB35D526}">
  <sheetPr>
    <pageSetUpPr fitToPage="1"/>
  </sheetPr>
  <dimension ref="A1:U20"/>
  <sheetViews>
    <sheetView showGridLines="0" topLeftCell="A4" zoomScale="110" zoomScaleNormal="110" workbookViewId="0">
      <selection activeCell="F7" sqref="F7:T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00" t="s">
        <v>26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3" spans="1:21" x14ac:dyDescent="0.15">
      <c r="Q3" s="3"/>
      <c r="U3" s="4" t="s">
        <v>61</v>
      </c>
    </row>
    <row r="4" spans="1:21" x14ac:dyDescent="0.15">
      <c r="A4" s="97"/>
      <c r="B4" s="97" t="s">
        <v>0</v>
      </c>
      <c r="C4" s="97" t="s">
        <v>22</v>
      </c>
      <c r="D4" s="97"/>
      <c r="E4" s="97"/>
      <c r="F4" s="97" t="s">
        <v>1</v>
      </c>
      <c r="G4" s="97"/>
      <c r="H4" s="97"/>
      <c r="I4" s="97"/>
      <c r="J4" s="97"/>
      <c r="K4" s="97"/>
      <c r="L4" s="97" t="s">
        <v>2</v>
      </c>
      <c r="M4" s="97"/>
      <c r="N4" s="97"/>
      <c r="O4" s="97"/>
      <c r="P4" s="97"/>
      <c r="Q4" s="97"/>
      <c r="R4" s="97" t="s">
        <v>3</v>
      </c>
      <c r="S4" s="97"/>
      <c r="T4" s="97"/>
      <c r="U4" s="101" t="s">
        <v>24</v>
      </c>
    </row>
    <row r="5" spans="1:21" x14ac:dyDescent="0.15">
      <c r="A5" s="97"/>
      <c r="B5" s="97"/>
      <c r="C5" s="97"/>
      <c r="D5" s="97"/>
      <c r="E5" s="97"/>
      <c r="F5" s="97" t="s">
        <v>4</v>
      </c>
      <c r="G5" s="97"/>
      <c r="H5" s="97"/>
      <c r="I5" s="97" t="s">
        <v>5</v>
      </c>
      <c r="J5" s="97"/>
      <c r="K5" s="97"/>
      <c r="L5" s="97" t="s">
        <v>6</v>
      </c>
      <c r="M5" s="97"/>
      <c r="N5" s="97"/>
      <c r="O5" s="97" t="s">
        <v>7</v>
      </c>
      <c r="P5" s="97"/>
      <c r="Q5" s="97"/>
      <c r="R5" s="97" t="s">
        <v>8</v>
      </c>
      <c r="S5" s="97"/>
      <c r="T5" s="97"/>
      <c r="U5" s="102"/>
    </row>
    <row r="6" spans="1:21" x14ac:dyDescent="0.15">
      <c r="A6" s="97"/>
      <c r="B6" s="97"/>
      <c r="C6" s="63" t="s">
        <v>9</v>
      </c>
      <c r="D6" s="63" t="s">
        <v>10</v>
      </c>
      <c r="E6" s="63" t="s">
        <v>11</v>
      </c>
      <c r="F6" s="63" t="s">
        <v>9</v>
      </c>
      <c r="G6" s="63" t="s">
        <v>10</v>
      </c>
      <c r="H6" s="63" t="s">
        <v>12</v>
      </c>
      <c r="I6" s="63" t="s">
        <v>9</v>
      </c>
      <c r="J6" s="63" t="s">
        <v>10</v>
      </c>
      <c r="K6" s="63" t="s">
        <v>12</v>
      </c>
      <c r="L6" s="63" t="s">
        <v>9</v>
      </c>
      <c r="M6" s="63" t="s">
        <v>10</v>
      </c>
      <c r="N6" s="63" t="s">
        <v>12</v>
      </c>
      <c r="O6" s="63" t="s">
        <v>9</v>
      </c>
      <c r="P6" s="63" t="s">
        <v>10</v>
      </c>
      <c r="Q6" s="63" t="s">
        <v>12</v>
      </c>
      <c r="R6" s="63" t="s">
        <v>9</v>
      </c>
      <c r="S6" s="63" t="s">
        <v>10</v>
      </c>
      <c r="T6" s="63" t="s">
        <v>12</v>
      </c>
      <c r="U6" s="102"/>
    </row>
    <row r="7" spans="1:21" ht="36.75" customHeight="1" x14ac:dyDescent="0.15">
      <c r="A7" s="63" t="s">
        <v>13</v>
      </c>
      <c r="B7" s="7">
        <v>19646</v>
      </c>
      <c r="C7" s="7">
        <v>19531</v>
      </c>
      <c r="D7" s="7">
        <v>19157</v>
      </c>
      <c r="E7" s="7">
        <f>SUM(C7:D7)</f>
        <v>38688</v>
      </c>
      <c r="F7" s="5">
        <v>6</v>
      </c>
      <c r="G7" s="5">
        <v>5</v>
      </c>
      <c r="H7" s="5">
        <f>SUM(F7+G7)</f>
        <v>11</v>
      </c>
      <c r="I7" s="5">
        <v>21</v>
      </c>
      <c r="J7" s="5">
        <v>31</v>
      </c>
      <c r="K7" s="5">
        <f t="shared" ref="K7:K13" si="0">SUM(I7+J7)</f>
        <v>52</v>
      </c>
      <c r="L7" s="5">
        <v>32</v>
      </c>
      <c r="M7" s="5">
        <v>24</v>
      </c>
      <c r="N7" s="5">
        <f t="shared" ref="N7:N13" si="1">SUM(L7+M7)</f>
        <v>56</v>
      </c>
      <c r="O7" s="5">
        <v>50</v>
      </c>
      <c r="P7" s="5">
        <v>27</v>
      </c>
      <c r="Q7" s="5">
        <f t="shared" ref="Q7:Q13" si="2">SUM(O7+P7)</f>
        <v>77</v>
      </c>
      <c r="R7" s="6">
        <v>-1</v>
      </c>
      <c r="S7" s="6">
        <v>-14</v>
      </c>
      <c r="T7" s="6">
        <f t="shared" ref="T7:T13" si="3">SUM(R7+S7)</f>
        <v>-15</v>
      </c>
      <c r="U7" s="7">
        <f>H7-K7+N7-Q7+T7</f>
        <v>-77</v>
      </c>
    </row>
    <row r="8" spans="1:21" ht="36.75" customHeight="1" x14ac:dyDescent="0.15">
      <c r="A8" s="63" t="s">
        <v>25</v>
      </c>
      <c r="B8" s="7">
        <v>27631</v>
      </c>
      <c r="C8" s="7">
        <v>28835</v>
      </c>
      <c r="D8" s="7">
        <v>28983</v>
      </c>
      <c r="E8" s="7">
        <f>SUM(C8:D8)</f>
        <v>57818</v>
      </c>
      <c r="F8" s="5">
        <v>14</v>
      </c>
      <c r="G8" s="5">
        <v>5</v>
      </c>
      <c r="H8" s="5">
        <f t="shared" ref="H8:H13" si="4">SUM(F8+G8)</f>
        <v>19</v>
      </c>
      <c r="I8" s="5">
        <v>26</v>
      </c>
      <c r="J8" s="5">
        <v>31</v>
      </c>
      <c r="K8" s="5">
        <f t="shared" si="0"/>
        <v>57</v>
      </c>
      <c r="L8" s="5">
        <v>60</v>
      </c>
      <c r="M8" s="5">
        <v>44</v>
      </c>
      <c r="N8" s="5">
        <f t="shared" si="1"/>
        <v>104</v>
      </c>
      <c r="O8" s="5">
        <v>62</v>
      </c>
      <c r="P8" s="5">
        <v>61</v>
      </c>
      <c r="Q8" s="5">
        <f t="shared" si="2"/>
        <v>123</v>
      </c>
      <c r="R8" s="6">
        <v>7</v>
      </c>
      <c r="S8" s="6">
        <v>13</v>
      </c>
      <c r="T8" s="6">
        <f t="shared" si="3"/>
        <v>20</v>
      </c>
      <c r="U8" s="7">
        <f>H8-K8+N8-Q8+T8</f>
        <v>-37</v>
      </c>
    </row>
    <row r="9" spans="1:21" ht="36.75" customHeight="1" x14ac:dyDescent="0.15">
      <c r="A9" s="63" t="s">
        <v>14</v>
      </c>
      <c r="B9" s="7">
        <v>10422</v>
      </c>
      <c r="C9" s="7">
        <v>10942</v>
      </c>
      <c r="D9" s="7">
        <v>10722</v>
      </c>
      <c r="E9" s="7">
        <f t="shared" ref="E9:E12" si="5">SUM(C9:D9)</f>
        <v>21664</v>
      </c>
      <c r="F9" s="5">
        <v>3</v>
      </c>
      <c r="G9" s="5">
        <v>2</v>
      </c>
      <c r="H9" s="5">
        <f>SUM(F9+G9)</f>
        <v>5</v>
      </c>
      <c r="I9" s="5">
        <v>13</v>
      </c>
      <c r="J9" s="5">
        <v>15</v>
      </c>
      <c r="K9" s="5">
        <f>SUM(I9+J9)</f>
        <v>28</v>
      </c>
      <c r="L9" s="5">
        <v>32</v>
      </c>
      <c r="M9" s="5">
        <v>19</v>
      </c>
      <c r="N9" s="5">
        <f>SUM(L9+M9)</f>
        <v>51</v>
      </c>
      <c r="O9" s="5">
        <v>29</v>
      </c>
      <c r="P9" s="5">
        <v>27</v>
      </c>
      <c r="Q9" s="5">
        <f t="shared" si="2"/>
        <v>56</v>
      </c>
      <c r="R9" s="6">
        <v>-1</v>
      </c>
      <c r="S9" s="6">
        <v>-3</v>
      </c>
      <c r="T9" s="6">
        <f t="shared" si="3"/>
        <v>-4</v>
      </c>
      <c r="U9" s="7">
        <f t="shared" ref="U9:U13" si="6">H9-K9+N9-Q9+T9</f>
        <v>-32</v>
      </c>
    </row>
    <row r="10" spans="1:21" ht="36.75" customHeight="1" x14ac:dyDescent="0.15">
      <c r="A10" s="63" t="s">
        <v>15</v>
      </c>
      <c r="B10" s="7">
        <v>9222</v>
      </c>
      <c r="C10" s="7">
        <v>10010</v>
      </c>
      <c r="D10" s="7">
        <v>10544</v>
      </c>
      <c r="E10" s="7">
        <f t="shared" si="5"/>
        <v>20554</v>
      </c>
      <c r="F10" s="5">
        <v>2</v>
      </c>
      <c r="G10" s="5">
        <v>5</v>
      </c>
      <c r="H10" s="5">
        <f t="shared" si="4"/>
        <v>7</v>
      </c>
      <c r="I10" s="5">
        <v>10</v>
      </c>
      <c r="J10" s="5">
        <v>17</v>
      </c>
      <c r="K10" s="5">
        <f t="shared" si="0"/>
        <v>27</v>
      </c>
      <c r="L10" s="5">
        <v>17</v>
      </c>
      <c r="M10" s="5">
        <v>16</v>
      </c>
      <c r="N10" s="5">
        <f t="shared" si="1"/>
        <v>33</v>
      </c>
      <c r="O10" s="5">
        <v>25</v>
      </c>
      <c r="P10" s="5">
        <v>21</v>
      </c>
      <c r="Q10" s="5">
        <f t="shared" si="2"/>
        <v>46</v>
      </c>
      <c r="R10" s="6">
        <v>-4</v>
      </c>
      <c r="S10" s="6">
        <v>5</v>
      </c>
      <c r="T10" s="6">
        <f t="shared" si="3"/>
        <v>1</v>
      </c>
      <c r="U10" s="7">
        <f>H10-K10+N10-Q10+T10</f>
        <v>-32</v>
      </c>
    </row>
    <row r="11" spans="1:21" ht="36.75" customHeight="1" x14ac:dyDescent="0.15">
      <c r="A11" s="63" t="s">
        <v>16</v>
      </c>
      <c r="B11" s="7">
        <v>3765</v>
      </c>
      <c r="C11" s="7">
        <v>4411</v>
      </c>
      <c r="D11" s="7">
        <v>4589</v>
      </c>
      <c r="E11" s="7">
        <f t="shared" si="5"/>
        <v>9000</v>
      </c>
      <c r="F11" s="5">
        <v>1</v>
      </c>
      <c r="G11" s="5">
        <v>1</v>
      </c>
      <c r="H11" s="5">
        <f t="shared" si="4"/>
        <v>2</v>
      </c>
      <c r="I11" s="5">
        <v>11</v>
      </c>
      <c r="J11" s="5">
        <v>7</v>
      </c>
      <c r="K11" s="5">
        <f>SUM(I11+J11)</f>
        <v>18</v>
      </c>
      <c r="L11" s="5">
        <v>4</v>
      </c>
      <c r="M11" s="5">
        <v>5</v>
      </c>
      <c r="N11" s="5">
        <f t="shared" si="1"/>
        <v>9</v>
      </c>
      <c r="O11" s="5">
        <v>7</v>
      </c>
      <c r="P11" s="5">
        <v>5</v>
      </c>
      <c r="Q11" s="5">
        <f t="shared" si="2"/>
        <v>12</v>
      </c>
      <c r="R11" s="6">
        <v>1</v>
      </c>
      <c r="S11" s="6">
        <v>2</v>
      </c>
      <c r="T11" s="6">
        <f t="shared" si="3"/>
        <v>3</v>
      </c>
      <c r="U11" s="7">
        <f t="shared" si="6"/>
        <v>-16</v>
      </c>
    </row>
    <row r="12" spans="1:21" ht="36.75" customHeight="1" x14ac:dyDescent="0.15">
      <c r="A12" s="63" t="s">
        <v>17</v>
      </c>
      <c r="B12" s="7">
        <v>404</v>
      </c>
      <c r="C12" s="7">
        <v>420</v>
      </c>
      <c r="D12" s="7">
        <v>471</v>
      </c>
      <c r="E12" s="7">
        <f t="shared" si="5"/>
        <v>891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1</v>
      </c>
      <c r="K12" s="5">
        <f t="shared" si="0"/>
        <v>2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0</v>
      </c>
      <c r="Q12" s="5">
        <f t="shared" si="2"/>
        <v>0</v>
      </c>
      <c r="R12" s="6">
        <v>0</v>
      </c>
      <c r="S12" s="6">
        <v>0</v>
      </c>
      <c r="T12" s="6">
        <f t="shared" si="3"/>
        <v>0</v>
      </c>
      <c r="U12" s="7">
        <f t="shared" si="6"/>
        <v>-2</v>
      </c>
    </row>
    <row r="13" spans="1:21" ht="36.75" customHeight="1" thickBot="1" x14ac:dyDescent="0.2">
      <c r="A13" s="9" t="s">
        <v>20</v>
      </c>
      <c r="B13" s="24">
        <v>5065</v>
      </c>
      <c r="C13" s="24">
        <v>6034</v>
      </c>
      <c r="D13" s="24">
        <v>6361</v>
      </c>
      <c r="E13" s="7">
        <f>SUM(C13:D13)</f>
        <v>12395</v>
      </c>
      <c r="F13" s="10">
        <v>2</v>
      </c>
      <c r="G13" s="10">
        <v>1</v>
      </c>
      <c r="H13" s="10">
        <f t="shared" si="4"/>
        <v>3</v>
      </c>
      <c r="I13" s="10">
        <v>11</v>
      </c>
      <c r="J13" s="10">
        <v>7</v>
      </c>
      <c r="K13" s="10">
        <f t="shared" si="0"/>
        <v>18</v>
      </c>
      <c r="L13" s="10">
        <v>9</v>
      </c>
      <c r="M13" s="10">
        <v>9</v>
      </c>
      <c r="N13" s="10">
        <f t="shared" si="1"/>
        <v>18</v>
      </c>
      <c r="O13" s="10">
        <v>8</v>
      </c>
      <c r="P13" s="10">
        <v>13</v>
      </c>
      <c r="Q13" s="10">
        <f t="shared" si="2"/>
        <v>21</v>
      </c>
      <c r="R13" s="11">
        <v>-2</v>
      </c>
      <c r="S13" s="11">
        <v>-3</v>
      </c>
      <c r="T13" s="6">
        <f t="shared" si="3"/>
        <v>-5</v>
      </c>
      <c r="U13" s="7">
        <f t="shared" si="6"/>
        <v>-23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76155</v>
      </c>
      <c r="C14" s="20">
        <f>SUM(C7:C13)</f>
        <v>80183</v>
      </c>
      <c r="D14" s="20">
        <f>SUM(D7:D13)</f>
        <v>80827</v>
      </c>
      <c r="E14" s="18">
        <f>C14+D14</f>
        <v>161010</v>
      </c>
      <c r="F14" s="18">
        <f>SUM(F7:F13)</f>
        <v>28</v>
      </c>
      <c r="G14" s="18">
        <f>SUM(G7:G13)</f>
        <v>19</v>
      </c>
      <c r="H14" s="18">
        <f>SUM(H7:H13)</f>
        <v>47</v>
      </c>
      <c r="I14" s="18">
        <f>SUM(I7:I13)</f>
        <v>93</v>
      </c>
      <c r="J14" s="18">
        <f t="shared" ref="J14:U14" si="7">SUM(J7:J13)</f>
        <v>109</v>
      </c>
      <c r="K14" s="18">
        <f>SUM(K7:K13)</f>
        <v>202</v>
      </c>
      <c r="L14" s="18">
        <f t="shared" si="7"/>
        <v>154</v>
      </c>
      <c r="M14" s="18">
        <f t="shared" si="7"/>
        <v>117</v>
      </c>
      <c r="N14" s="18">
        <f t="shared" si="7"/>
        <v>271</v>
      </c>
      <c r="O14" s="18">
        <f t="shared" si="7"/>
        <v>181</v>
      </c>
      <c r="P14" s="18">
        <f t="shared" si="7"/>
        <v>154</v>
      </c>
      <c r="Q14" s="18">
        <f>SUM(Q7:Q13)</f>
        <v>335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-219</v>
      </c>
    </row>
    <row r="15" spans="1:21" ht="36.75" customHeight="1" thickTop="1" x14ac:dyDescent="0.15">
      <c r="A15" s="12" t="s">
        <v>19</v>
      </c>
      <c r="B15" s="21">
        <f>B14-B16</f>
        <v>-23</v>
      </c>
      <c r="C15" s="21">
        <f>C14-C16</f>
        <v>-92</v>
      </c>
      <c r="D15" s="21">
        <f>D14-D16</f>
        <v>-127</v>
      </c>
      <c r="E15" s="21">
        <f>C15+D15</f>
        <v>-219</v>
      </c>
      <c r="F15" s="103">
        <f>H14-K14</f>
        <v>-155</v>
      </c>
      <c r="G15" s="104"/>
      <c r="H15" s="104"/>
      <c r="I15" s="104"/>
      <c r="J15" s="104"/>
      <c r="K15" s="105"/>
      <c r="L15" s="103">
        <f>N14-Q14</f>
        <v>-64</v>
      </c>
      <c r="M15" s="104"/>
      <c r="N15" s="104"/>
      <c r="O15" s="104"/>
      <c r="P15" s="104"/>
      <c r="Q15" s="105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76178</v>
      </c>
      <c r="C16" s="23">
        <v>80275</v>
      </c>
      <c r="D16" s="23">
        <v>80954</v>
      </c>
      <c r="E16" s="22">
        <v>161229</v>
      </c>
      <c r="G16" s="98" t="s">
        <v>27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</row>
    <row r="17" spans="1:21" x14ac:dyDescent="0.15">
      <c r="A17" s="3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</row>
    <row r="18" spans="1:21" x14ac:dyDescent="0.15">
      <c r="A18" s="3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</row>
    <row r="19" spans="1:21" x14ac:dyDescent="0.15"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1A39A-C2CC-4C6E-A804-2BAD907FE5D1}">
  <sheetPr>
    <pageSetUpPr fitToPage="1"/>
  </sheetPr>
  <dimension ref="A1:U20"/>
  <sheetViews>
    <sheetView showGridLines="0" topLeftCell="A4" zoomScale="110" zoomScaleNormal="110" workbookViewId="0">
      <selection activeCell="F7" sqref="F7:T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00" t="s">
        <v>26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3" spans="1:21" x14ac:dyDescent="0.15">
      <c r="Q3" s="3"/>
      <c r="U3" s="4" t="s">
        <v>62</v>
      </c>
    </row>
    <row r="4" spans="1:21" x14ac:dyDescent="0.15">
      <c r="A4" s="97"/>
      <c r="B4" s="97" t="s">
        <v>0</v>
      </c>
      <c r="C4" s="97" t="s">
        <v>22</v>
      </c>
      <c r="D4" s="97"/>
      <c r="E4" s="97"/>
      <c r="F4" s="97" t="s">
        <v>1</v>
      </c>
      <c r="G4" s="97"/>
      <c r="H4" s="97"/>
      <c r="I4" s="97"/>
      <c r="J4" s="97"/>
      <c r="K4" s="97"/>
      <c r="L4" s="97" t="s">
        <v>2</v>
      </c>
      <c r="M4" s="97"/>
      <c r="N4" s="97"/>
      <c r="O4" s="97"/>
      <c r="P4" s="97"/>
      <c r="Q4" s="97"/>
      <c r="R4" s="97" t="s">
        <v>3</v>
      </c>
      <c r="S4" s="97"/>
      <c r="T4" s="97"/>
      <c r="U4" s="101" t="s">
        <v>24</v>
      </c>
    </row>
    <row r="5" spans="1:21" x14ac:dyDescent="0.15">
      <c r="A5" s="97"/>
      <c r="B5" s="97"/>
      <c r="C5" s="97"/>
      <c r="D5" s="97"/>
      <c r="E5" s="97"/>
      <c r="F5" s="97" t="s">
        <v>4</v>
      </c>
      <c r="G5" s="97"/>
      <c r="H5" s="97"/>
      <c r="I5" s="97" t="s">
        <v>5</v>
      </c>
      <c r="J5" s="97"/>
      <c r="K5" s="97"/>
      <c r="L5" s="97" t="s">
        <v>6</v>
      </c>
      <c r="M5" s="97"/>
      <c r="N5" s="97"/>
      <c r="O5" s="97" t="s">
        <v>7</v>
      </c>
      <c r="P5" s="97"/>
      <c r="Q5" s="97"/>
      <c r="R5" s="97" t="s">
        <v>8</v>
      </c>
      <c r="S5" s="97"/>
      <c r="T5" s="97"/>
      <c r="U5" s="102"/>
    </row>
    <row r="6" spans="1:21" x14ac:dyDescent="0.15">
      <c r="A6" s="97"/>
      <c r="B6" s="97"/>
      <c r="C6" s="63" t="s">
        <v>9</v>
      </c>
      <c r="D6" s="63" t="s">
        <v>10</v>
      </c>
      <c r="E6" s="63" t="s">
        <v>11</v>
      </c>
      <c r="F6" s="63" t="s">
        <v>9</v>
      </c>
      <c r="G6" s="63" t="s">
        <v>10</v>
      </c>
      <c r="H6" s="63" t="s">
        <v>12</v>
      </c>
      <c r="I6" s="63" t="s">
        <v>9</v>
      </c>
      <c r="J6" s="63" t="s">
        <v>10</v>
      </c>
      <c r="K6" s="63" t="s">
        <v>12</v>
      </c>
      <c r="L6" s="63" t="s">
        <v>9</v>
      </c>
      <c r="M6" s="63" t="s">
        <v>10</v>
      </c>
      <c r="N6" s="63" t="s">
        <v>12</v>
      </c>
      <c r="O6" s="63" t="s">
        <v>9</v>
      </c>
      <c r="P6" s="63" t="s">
        <v>10</v>
      </c>
      <c r="Q6" s="63" t="s">
        <v>12</v>
      </c>
      <c r="R6" s="63" t="s">
        <v>9</v>
      </c>
      <c r="S6" s="63" t="s">
        <v>10</v>
      </c>
      <c r="T6" s="63" t="s">
        <v>12</v>
      </c>
      <c r="U6" s="102"/>
    </row>
    <row r="7" spans="1:21" ht="36.75" customHeight="1" x14ac:dyDescent="0.15">
      <c r="A7" s="63" t="s">
        <v>13</v>
      </c>
      <c r="B7" s="7">
        <v>19677</v>
      </c>
      <c r="C7" s="7">
        <v>19565</v>
      </c>
      <c r="D7" s="7">
        <v>19200</v>
      </c>
      <c r="E7" s="7">
        <f>SUM(C7:D7)</f>
        <v>38765</v>
      </c>
      <c r="F7" s="5">
        <v>7</v>
      </c>
      <c r="G7" s="5">
        <v>5</v>
      </c>
      <c r="H7" s="5">
        <f>SUM(F7+G7)</f>
        <v>12</v>
      </c>
      <c r="I7" s="5">
        <v>35</v>
      </c>
      <c r="J7" s="5">
        <v>18</v>
      </c>
      <c r="K7" s="5">
        <f t="shared" ref="K7:K13" si="0">SUM(I7+J7)</f>
        <v>53</v>
      </c>
      <c r="L7" s="5">
        <v>144</v>
      </c>
      <c r="M7" s="5">
        <v>73</v>
      </c>
      <c r="N7" s="5">
        <f t="shared" ref="N7:N13" si="1">SUM(L7+M7)</f>
        <v>217</v>
      </c>
      <c r="O7" s="5">
        <v>91</v>
      </c>
      <c r="P7" s="5">
        <v>66</v>
      </c>
      <c r="Q7" s="5">
        <f t="shared" ref="Q7:Q13" si="2">SUM(O7+P7)</f>
        <v>157</v>
      </c>
      <c r="R7" s="6">
        <v>-11</v>
      </c>
      <c r="S7" s="6">
        <v>-4</v>
      </c>
      <c r="T7" s="6">
        <f t="shared" ref="T7:T13" si="3">SUM(R7+S7)</f>
        <v>-15</v>
      </c>
      <c r="U7" s="7">
        <f>H7-K7+N7-Q7+T7</f>
        <v>4</v>
      </c>
    </row>
    <row r="8" spans="1:21" ht="36.75" customHeight="1" x14ac:dyDescent="0.15">
      <c r="A8" s="63" t="s">
        <v>25</v>
      </c>
      <c r="B8" s="7">
        <v>27618</v>
      </c>
      <c r="C8" s="7">
        <v>28842</v>
      </c>
      <c r="D8" s="7">
        <v>29013</v>
      </c>
      <c r="E8" s="7">
        <f>SUM(C8:D8)</f>
        <v>57855</v>
      </c>
      <c r="F8" s="5">
        <v>13</v>
      </c>
      <c r="G8" s="5">
        <v>17</v>
      </c>
      <c r="H8" s="5">
        <f t="shared" ref="H8:H13" si="4">SUM(F8+G8)</f>
        <v>30</v>
      </c>
      <c r="I8" s="5">
        <v>49</v>
      </c>
      <c r="J8" s="5">
        <v>41</v>
      </c>
      <c r="K8" s="5">
        <f t="shared" si="0"/>
        <v>90</v>
      </c>
      <c r="L8" s="5">
        <v>92</v>
      </c>
      <c r="M8" s="5">
        <v>72</v>
      </c>
      <c r="N8" s="5">
        <f t="shared" si="1"/>
        <v>164</v>
      </c>
      <c r="O8" s="5">
        <v>113</v>
      </c>
      <c r="P8" s="5">
        <v>75</v>
      </c>
      <c r="Q8" s="5">
        <f t="shared" si="2"/>
        <v>188</v>
      </c>
      <c r="R8" s="6">
        <v>15</v>
      </c>
      <c r="S8" s="6">
        <v>22</v>
      </c>
      <c r="T8" s="6">
        <f t="shared" si="3"/>
        <v>37</v>
      </c>
      <c r="U8" s="7">
        <f>H8-K8+N8-Q8+T8</f>
        <v>-47</v>
      </c>
    </row>
    <row r="9" spans="1:21" ht="36.75" customHeight="1" x14ac:dyDescent="0.15">
      <c r="A9" s="63" t="s">
        <v>14</v>
      </c>
      <c r="B9" s="7">
        <v>10420</v>
      </c>
      <c r="C9" s="7">
        <v>10950</v>
      </c>
      <c r="D9" s="7">
        <v>10746</v>
      </c>
      <c r="E9" s="7">
        <f t="shared" ref="E9:E12" si="5">SUM(C9:D9)</f>
        <v>21696</v>
      </c>
      <c r="F9" s="5">
        <v>2</v>
      </c>
      <c r="G9" s="5">
        <v>3</v>
      </c>
      <c r="H9" s="5">
        <f>SUM(F9+G9)</f>
        <v>5</v>
      </c>
      <c r="I9" s="5">
        <v>11</v>
      </c>
      <c r="J9" s="5">
        <v>13</v>
      </c>
      <c r="K9" s="5">
        <f>SUM(I9+J9)</f>
        <v>24</v>
      </c>
      <c r="L9" s="5">
        <v>83</v>
      </c>
      <c r="M9" s="5">
        <v>41</v>
      </c>
      <c r="N9" s="5">
        <f>SUM(L9+M9)</f>
        <v>124</v>
      </c>
      <c r="O9" s="5">
        <v>60</v>
      </c>
      <c r="P9" s="5">
        <v>25</v>
      </c>
      <c r="Q9" s="5">
        <f t="shared" si="2"/>
        <v>85</v>
      </c>
      <c r="R9" s="6">
        <v>1</v>
      </c>
      <c r="S9" s="6">
        <v>-2</v>
      </c>
      <c r="T9" s="6">
        <f t="shared" si="3"/>
        <v>-1</v>
      </c>
      <c r="U9" s="7">
        <f t="shared" ref="U9:U13" si="6">H9-K9+N9-Q9+T9</f>
        <v>19</v>
      </c>
    </row>
    <row r="10" spans="1:21" ht="36.75" customHeight="1" x14ac:dyDescent="0.15">
      <c r="A10" s="63" t="s">
        <v>15</v>
      </c>
      <c r="B10" s="7">
        <v>9219</v>
      </c>
      <c r="C10" s="7">
        <v>10030</v>
      </c>
      <c r="D10" s="7">
        <v>10556</v>
      </c>
      <c r="E10" s="7">
        <f t="shared" si="5"/>
        <v>20586</v>
      </c>
      <c r="F10" s="5">
        <v>2</v>
      </c>
      <c r="G10" s="5">
        <v>9</v>
      </c>
      <c r="H10" s="5">
        <f t="shared" si="4"/>
        <v>11</v>
      </c>
      <c r="I10" s="5">
        <v>8</v>
      </c>
      <c r="J10" s="5">
        <v>12</v>
      </c>
      <c r="K10" s="5">
        <f t="shared" si="0"/>
        <v>20</v>
      </c>
      <c r="L10" s="5">
        <v>25</v>
      </c>
      <c r="M10" s="5">
        <v>22</v>
      </c>
      <c r="N10" s="5">
        <f t="shared" si="1"/>
        <v>47</v>
      </c>
      <c r="O10" s="5">
        <v>34</v>
      </c>
      <c r="P10" s="5">
        <v>24</v>
      </c>
      <c r="Q10" s="5">
        <f t="shared" si="2"/>
        <v>58</v>
      </c>
      <c r="R10" s="6">
        <v>-6</v>
      </c>
      <c r="S10" s="6">
        <v>-12</v>
      </c>
      <c r="T10" s="6">
        <f t="shared" si="3"/>
        <v>-18</v>
      </c>
      <c r="U10" s="7">
        <f>H10-K10+N10-Q10+T10</f>
        <v>-38</v>
      </c>
    </row>
    <row r="11" spans="1:21" ht="36.75" customHeight="1" x14ac:dyDescent="0.15">
      <c r="A11" s="63" t="s">
        <v>16</v>
      </c>
      <c r="B11" s="7">
        <v>3766</v>
      </c>
      <c r="C11" s="7">
        <v>4423</v>
      </c>
      <c r="D11" s="7">
        <v>4593</v>
      </c>
      <c r="E11" s="7">
        <f t="shared" si="5"/>
        <v>9016</v>
      </c>
      <c r="F11" s="5">
        <v>0</v>
      </c>
      <c r="G11" s="5">
        <v>3</v>
      </c>
      <c r="H11" s="5">
        <f t="shared" si="4"/>
        <v>3</v>
      </c>
      <c r="I11" s="5">
        <v>4</v>
      </c>
      <c r="J11" s="5">
        <v>3</v>
      </c>
      <c r="K11" s="5">
        <f>SUM(I11+J11)</f>
        <v>7</v>
      </c>
      <c r="L11" s="5">
        <v>13</v>
      </c>
      <c r="M11" s="5">
        <v>5</v>
      </c>
      <c r="N11" s="5">
        <f t="shared" si="1"/>
        <v>18</v>
      </c>
      <c r="O11" s="5">
        <v>17</v>
      </c>
      <c r="P11" s="5">
        <v>13</v>
      </c>
      <c r="Q11" s="5">
        <f t="shared" si="2"/>
        <v>30</v>
      </c>
      <c r="R11" s="6">
        <v>0</v>
      </c>
      <c r="S11" s="6">
        <v>-2</v>
      </c>
      <c r="T11" s="6">
        <f t="shared" si="3"/>
        <v>-2</v>
      </c>
      <c r="U11" s="7">
        <f t="shared" si="6"/>
        <v>-18</v>
      </c>
    </row>
    <row r="12" spans="1:21" ht="36.75" customHeight="1" x14ac:dyDescent="0.15">
      <c r="A12" s="63" t="s">
        <v>17</v>
      </c>
      <c r="B12" s="7">
        <v>406</v>
      </c>
      <c r="C12" s="7">
        <v>421</v>
      </c>
      <c r="D12" s="7">
        <v>472</v>
      </c>
      <c r="E12" s="7">
        <f t="shared" si="5"/>
        <v>893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2</v>
      </c>
      <c r="K12" s="5">
        <f t="shared" si="0"/>
        <v>2</v>
      </c>
      <c r="L12" s="5">
        <v>1</v>
      </c>
      <c r="M12" s="5">
        <v>0</v>
      </c>
      <c r="N12" s="5">
        <f t="shared" si="1"/>
        <v>1</v>
      </c>
      <c r="O12" s="5">
        <v>1</v>
      </c>
      <c r="P12" s="5">
        <v>3</v>
      </c>
      <c r="Q12" s="5">
        <f t="shared" si="2"/>
        <v>4</v>
      </c>
      <c r="R12" s="6">
        <v>0</v>
      </c>
      <c r="S12" s="6">
        <v>1</v>
      </c>
      <c r="T12" s="6">
        <f t="shared" si="3"/>
        <v>1</v>
      </c>
      <c r="U12" s="7">
        <f t="shared" si="6"/>
        <v>-4</v>
      </c>
    </row>
    <row r="13" spans="1:21" ht="36.75" customHeight="1" thickBot="1" x14ac:dyDescent="0.2">
      <c r="A13" s="9" t="s">
        <v>20</v>
      </c>
      <c r="B13" s="24">
        <v>5072</v>
      </c>
      <c r="C13" s="24">
        <v>6044</v>
      </c>
      <c r="D13" s="24">
        <v>6374</v>
      </c>
      <c r="E13" s="7">
        <f>SUM(C13:D13)</f>
        <v>12418</v>
      </c>
      <c r="F13" s="10">
        <v>1</v>
      </c>
      <c r="G13" s="10">
        <v>1</v>
      </c>
      <c r="H13" s="10">
        <f t="shared" si="4"/>
        <v>2</v>
      </c>
      <c r="I13" s="10">
        <v>3</v>
      </c>
      <c r="J13" s="10">
        <v>6</v>
      </c>
      <c r="K13" s="10">
        <f t="shared" si="0"/>
        <v>9</v>
      </c>
      <c r="L13" s="10">
        <v>11</v>
      </c>
      <c r="M13" s="10">
        <v>12</v>
      </c>
      <c r="N13" s="10">
        <f t="shared" si="1"/>
        <v>23</v>
      </c>
      <c r="O13" s="10">
        <v>30</v>
      </c>
      <c r="P13" s="10">
        <v>22</v>
      </c>
      <c r="Q13" s="10">
        <f t="shared" si="2"/>
        <v>52</v>
      </c>
      <c r="R13" s="11">
        <v>1</v>
      </c>
      <c r="S13" s="11">
        <v>-3</v>
      </c>
      <c r="T13" s="6">
        <f t="shared" si="3"/>
        <v>-2</v>
      </c>
      <c r="U13" s="7">
        <f t="shared" si="6"/>
        <v>-38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76178</v>
      </c>
      <c r="C14" s="20">
        <f>SUM(C7:C13)</f>
        <v>80275</v>
      </c>
      <c r="D14" s="20">
        <f>SUM(D7:D13)</f>
        <v>80954</v>
      </c>
      <c r="E14" s="18">
        <f>C14+D14</f>
        <v>161229</v>
      </c>
      <c r="F14" s="18">
        <f>SUM(F7:F13)</f>
        <v>25</v>
      </c>
      <c r="G14" s="18">
        <f>SUM(G7:G13)</f>
        <v>38</v>
      </c>
      <c r="H14" s="18">
        <f>SUM(H7:H13)</f>
        <v>63</v>
      </c>
      <c r="I14" s="18">
        <f>SUM(I7:I13)</f>
        <v>110</v>
      </c>
      <c r="J14" s="18">
        <f t="shared" ref="J14:U14" si="7">SUM(J7:J13)</f>
        <v>95</v>
      </c>
      <c r="K14" s="18">
        <f>SUM(K7:K13)</f>
        <v>205</v>
      </c>
      <c r="L14" s="18">
        <f t="shared" si="7"/>
        <v>369</v>
      </c>
      <c r="M14" s="18">
        <f t="shared" si="7"/>
        <v>225</v>
      </c>
      <c r="N14" s="18">
        <f t="shared" si="7"/>
        <v>594</v>
      </c>
      <c r="O14" s="18">
        <f t="shared" si="7"/>
        <v>346</v>
      </c>
      <c r="P14" s="18">
        <f t="shared" si="7"/>
        <v>228</v>
      </c>
      <c r="Q14" s="18">
        <f>SUM(Q7:Q13)</f>
        <v>574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-122</v>
      </c>
    </row>
    <row r="15" spans="1:21" ht="36.75" customHeight="1" thickTop="1" x14ac:dyDescent="0.15">
      <c r="A15" s="12" t="s">
        <v>19</v>
      </c>
      <c r="B15" s="21">
        <f>B14-B16</f>
        <v>179</v>
      </c>
      <c r="C15" s="21">
        <f>C14-C16</f>
        <v>-62</v>
      </c>
      <c r="D15" s="21">
        <f>D14-D16</f>
        <v>-60</v>
      </c>
      <c r="E15" s="21">
        <f>C15+D15</f>
        <v>-122</v>
      </c>
      <c r="F15" s="103">
        <f>H14-K14</f>
        <v>-142</v>
      </c>
      <c r="G15" s="104"/>
      <c r="H15" s="104"/>
      <c r="I15" s="104"/>
      <c r="J15" s="104"/>
      <c r="K15" s="105"/>
      <c r="L15" s="103">
        <f>N14-Q14</f>
        <v>20</v>
      </c>
      <c r="M15" s="104"/>
      <c r="N15" s="104"/>
      <c r="O15" s="104"/>
      <c r="P15" s="104"/>
      <c r="Q15" s="105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75999</v>
      </c>
      <c r="C16" s="23">
        <v>80337</v>
      </c>
      <c r="D16" s="23">
        <v>81014</v>
      </c>
      <c r="E16" s="22">
        <v>161351</v>
      </c>
      <c r="G16" s="98" t="s">
        <v>27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</row>
    <row r="17" spans="1:21" x14ac:dyDescent="0.15">
      <c r="A17" s="3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</row>
    <row r="18" spans="1:21" x14ac:dyDescent="0.15">
      <c r="A18" s="3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</row>
    <row r="19" spans="1:21" x14ac:dyDescent="0.15"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CB06E-82AD-4BC0-84FA-9CFD4A46D02F}">
  <sheetPr>
    <pageSetUpPr fitToPage="1"/>
  </sheetPr>
  <dimension ref="A1:U20"/>
  <sheetViews>
    <sheetView showGridLines="0" topLeftCell="A2" zoomScale="115" zoomScaleNormal="115" workbookViewId="0">
      <selection activeCell="F7" sqref="F7:T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00" t="s">
        <v>26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3" spans="1:21" x14ac:dyDescent="0.15">
      <c r="Q3" s="3"/>
      <c r="U3" s="4" t="s">
        <v>63</v>
      </c>
    </row>
    <row r="4" spans="1:21" x14ac:dyDescent="0.15">
      <c r="A4" s="97"/>
      <c r="B4" s="97" t="s">
        <v>0</v>
      </c>
      <c r="C4" s="97" t="s">
        <v>22</v>
      </c>
      <c r="D4" s="97"/>
      <c r="E4" s="97"/>
      <c r="F4" s="97" t="s">
        <v>1</v>
      </c>
      <c r="G4" s="97"/>
      <c r="H4" s="97"/>
      <c r="I4" s="97"/>
      <c r="J4" s="97"/>
      <c r="K4" s="97"/>
      <c r="L4" s="97" t="s">
        <v>2</v>
      </c>
      <c r="M4" s="97"/>
      <c r="N4" s="97"/>
      <c r="O4" s="97"/>
      <c r="P4" s="97"/>
      <c r="Q4" s="97"/>
      <c r="R4" s="97" t="s">
        <v>3</v>
      </c>
      <c r="S4" s="97"/>
      <c r="T4" s="97"/>
      <c r="U4" s="101" t="s">
        <v>24</v>
      </c>
    </row>
    <row r="5" spans="1:21" x14ac:dyDescent="0.15">
      <c r="A5" s="97"/>
      <c r="B5" s="97"/>
      <c r="C5" s="97"/>
      <c r="D5" s="97"/>
      <c r="E5" s="97"/>
      <c r="F5" s="97" t="s">
        <v>4</v>
      </c>
      <c r="G5" s="97"/>
      <c r="H5" s="97"/>
      <c r="I5" s="97" t="s">
        <v>5</v>
      </c>
      <c r="J5" s="97"/>
      <c r="K5" s="97"/>
      <c r="L5" s="97" t="s">
        <v>6</v>
      </c>
      <c r="M5" s="97"/>
      <c r="N5" s="97"/>
      <c r="O5" s="97" t="s">
        <v>7</v>
      </c>
      <c r="P5" s="97"/>
      <c r="Q5" s="97"/>
      <c r="R5" s="97" t="s">
        <v>8</v>
      </c>
      <c r="S5" s="97"/>
      <c r="T5" s="97"/>
      <c r="U5" s="102"/>
    </row>
    <row r="6" spans="1:21" x14ac:dyDescent="0.15">
      <c r="A6" s="97"/>
      <c r="B6" s="97"/>
      <c r="C6" s="63" t="s">
        <v>9</v>
      </c>
      <c r="D6" s="63" t="s">
        <v>10</v>
      </c>
      <c r="E6" s="63" t="s">
        <v>11</v>
      </c>
      <c r="F6" s="63" t="s">
        <v>9</v>
      </c>
      <c r="G6" s="63" t="s">
        <v>10</v>
      </c>
      <c r="H6" s="63" t="s">
        <v>12</v>
      </c>
      <c r="I6" s="63" t="s">
        <v>9</v>
      </c>
      <c r="J6" s="63" t="s">
        <v>10</v>
      </c>
      <c r="K6" s="63" t="s">
        <v>12</v>
      </c>
      <c r="L6" s="63" t="s">
        <v>9</v>
      </c>
      <c r="M6" s="63" t="s">
        <v>10</v>
      </c>
      <c r="N6" s="63" t="s">
        <v>12</v>
      </c>
      <c r="O6" s="63" t="s">
        <v>9</v>
      </c>
      <c r="P6" s="63" t="s">
        <v>10</v>
      </c>
      <c r="Q6" s="63" t="s">
        <v>12</v>
      </c>
      <c r="R6" s="63" t="s">
        <v>9</v>
      </c>
      <c r="S6" s="63" t="s">
        <v>10</v>
      </c>
      <c r="T6" s="63" t="s">
        <v>12</v>
      </c>
      <c r="U6" s="102"/>
    </row>
    <row r="7" spans="1:21" ht="36.75" customHeight="1" x14ac:dyDescent="0.15">
      <c r="A7" s="63" t="s">
        <v>13</v>
      </c>
      <c r="B7" s="7">
        <v>19601</v>
      </c>
      <c r="C7" s="7">
        <v>19551</v>
      </c>
      <c r="D7" s="7">
        <v>19210</v>
      </c>
      <c r="E7" s="7">
        <f>SUM(C7:D7)</f>
        <v>38761</v>
      </c>
      <c r="F7" s="5">
        <v>4</v>
      </c>
      <c r="G7" s="5">
        <v>6</v>
      </c>
      <c r="H7" s="5">
        <f>SUM(F7+G7)</f>
        <v>10</v>
      </c>
      <c r="I7" s="5">
        <v>41</v>
      </c>
      <c r="J7" s="5">
        <v>26</v>
      </c>
      <c r="K7" s="5">
        <f t="shared" ref="K7:K13" si="0">SUM(I7+J7)</f>
        <v>67</v>
      </c>
      <c r="L7" s="5">
        <v>238</v>
      </c>
      <c r="M7" s="5">
        <v>112</v>
      </c>
      <c r="N7" s="5">
        <f t="shared" ref="N7:N13" si="1">SUM(L7+M7)</f>
        <v>350</v>
      </c>
      <c r="O7" s="5">
        <v>228</v>
      </c>
      <c r="P7" s="5">
        <v>176</v>
      </c>
      <c r="Q7" s="5">
        <f t="shared" ref="Q7:Q13" si="2">SUM(O7+P7)</f>
        <v>404</v>
      </c>
      <c r="R7" s="6">
        <v>-9</v>
      </c>
      <c r="S7" s="6">
        <v>-2</v>
      </c>
      <c r="T7" s="6">
        <f t="shared" ref="T7:T13" si="3">SUM(R7+S7)</f>
        <v>-11</v>
      </c>
      <c r="U7" s="7">
        <f>H7-K7+N7-Q7+T7</f>
        <v>-122</v>
      </c>
    </row>
    <row r="8" spans="1:21" ht="36.75" customHeight="1" x14ac:dyDescent="0.15">
      <c r="A8" s="63" t="s">
        <v>25</v>
      </c>
      <c r="B8" s="7">
        <v>27579</v>
      </c>
      <c r="C8" s="7">
        <v>28884</v>
      </c>
      <c r="D8" s="7">
        <v>29018</v>
      </c>
      <c r="E8" s="7">
        <f>SUM(C8:D8)</f>
        <v>57902</v>
      </c>
      <c r="F8" s="5">
        <v>11</v>
      </c>
      <c r="G8" s="5">
        <v>9</v>
      </c>
      <c r="H8" s="5">
        <f t="shared" ref="H8:H13" si="4">SUM(F8+G8)</f>
        <v>20</v>
      </c>
      <c r="I8" s="5">
        <v>47</v>
      </c>
      <c r="J8" s="5">
        <v>32</v>
      </c>
      <c r="K8" s="5">
        <f t="shared" si="0"/>
        <v>79</v>
      </c>
      <c r="L8" s="5">
        <v>161</v>
      </c>
      <c r="M8" s="5">
        <v>79</v>
      </c>
      <c r="N8" s="5">
        <f t="shared" si="1"/>
        <v>240</v>
      </c>
      <c r="O8" s="5">
        <v>213</v>
      </c>
      <c r="P8" s="5">
        <v>171</v>
      </c>
      <c r="Q8" s="5">
        <f t="shared" si="2"/>
        <v>384</v>
      </c>
      <c r="R8" s="6">
        <v>3</v>
      </c>
      <c r="S8" s="6">
        <v>-1</v>
      </c>
      <c r="T8" s="6">
        <f t="shared" si="3"/>
        <v>2</v>
      </c>
      <c r="U8" s="7">
        <f>H8-K8+N8-Q8+T8</f>
        <v>-201</v>
      </c>
    </row>
    <row r="9" spans="1:21" ht="36.75" customHeight="1" x14ac:dyDescent="0.15">
      <c r="A9" s="63" t="s">
        <v>14</v>
      </c>
      <c r="B9" s="7">
        <v>10365</v>
      </c>
      <c r="C9" s="7">
        <v>10935</v>
      </c>
      <c r="D9" s="7">
        <v>10742</v>
      </c>
      <c r="E9" s="7">
        <f t="shared" ref="E9:E12" si="5">SUM(C9:D9)</f>
        <v>21677</v>
      </c>
      <c r="F9" s="5">
        <v>0</v>
      </c>
      <c r="G9" s="5">
        <v>4</v>
      </c>
      <c r="H9" s="5">
        <f t="shared" si="4"/>
        <v>4</v>
      </c>
      <c r="I9" s="5">
        <v>21</v>
      </c>
      <c r="J9" s="5">
        <v>17</v>
      </c>
      <c r="K9" s="5">
        <f>SUM(I9+J9)</f>
        <v>38</v>
      </c>
      <c r="L9" s="5">
        <v>71</v>
      </c>
      <c r="M9" s="5">
        <v>53</v>
      </c>
      <c r="N9" s="5">
        <f>SUM(L9+M9)</f>
        <v>124</v>
      </c>
      <c r="O9" s="5">
        <v>96</v>
      </c>
      <c r="P9" s="5">
        <v>84</v>
      </c>
      <c r="Q9" s="5">
        <f t="shared" si="2"/>
        <v>180</v>
      </c>
      <c r="R9" s="6">
        <v>6</v>
      </c>
      <c r="S9" s="6">
        <v>0</v>
      </c>
      <c r="T9" s="6">
        <f t="shared" si="3"/>
        <v>6</v>
      </c>
      <c r="U9" s="7">
        <f t="shared" ref="U9:U13" si="6">H9-K9+N9-Q9+T9</f>
        <v>-84</v>
      </c>
    </row>
    <row r="10" spans="1:21" ht="36.75" customHeight="1" x14ac:dyDescent="0.15">
      <c r="A10" s="63" t="s">
        <v>15</v>
      </c>
      <c r="B10" s="7">
        <v>9205</v>
      </c>
      <c r="C10" s="7">
        <v>10051</v>
      </c>
      <c r="D10" s="7">
        <v>10573</v>
      </c>
      <c r="E10" s="7">
        <f t="shared" si="5"/>
        <v>20624</v>
      </c>
      <c r="F10" s="5">
        <v>7</v>
      </c>
      <c r="G10" s="5">
        <v>2</v>
      </c>
      <c r="H10" s="5">
        <f t="shared" si="4"/>
        <v>9</v>
      </c>
      <c r="I10" s="5">
        <v>13</v>
      </c>
      <c r="J10" s="5">
        <v>10</v>
      </c>
      <c r="K10" s="5">
        <f t="shared" si="0"/>
        <v>23</v>
      </c>
      <c r="L10" s="5">
        <v>41</v>
      </c>
      <c r="M10" s="5">
        <v>41</v>
      </c>
      <c r="N10" s="5">
        <f t="shared" si="1"/>
        <v>82</v>
      </c>
      <c r="O10" s="5">
        <v>61</v>
      </c>
      <c r="P10" s="5">
        <v>59</v>
      </c>
      <c r="Q10" s="5">
        <f t="shared" si="2"/>
        <v>120</v>
      </c>
      <c r="R10" s="6">
        <v>-2</v>
      </c>
      <c r="S10" s="6">
        <v>10</v>
      </c>
      <c r="T10" s="6">
        <f t="shared" si="3"/>
        <v>8</v>
      </c>
      <c r="U10" s="7">
        <f>H10-K10+N10-Q10+T10</f>
        <v>-44</v>
      </c>
    </row>
    <row r="11" spans="1:21" ht="36.75" customHeight="1" x14ac:dyDescent="0.15">
      <c r="A11" s="63" t="s">
        <v>16</v>
      </c>
      <c r="B11" s="7">
        <v>3759</v>
      </c>
      <c r="C11" s="7">
        <v>4431</v>
      </c>
      <c r="D11" s="7">
        <v>4603</v>
      </c>
      <c r="E11" s="7">
        <f t="shared" si="5"/>
        <v>9034</v>
      </c>
      <c r="F11" s="5">
        <v>3</v>
      </c>
      <c r="G11" s="5">
        <v>4</v>
      </c>
      <c r="H11" s="5">
        <f t="shared" si="4"/>
        <v>7</v>
      </c>
      <c r="I11" s="5">
        <v>6</v>
      </c>
      <c r="J11" s="5">
        <v>2</v>
      </c>
      <c r="K11" s="5">
        <f>SUM(I11+J11)</f>
        <v>8</v>
      </c>
      <c r="L11" s="5">
        <v>11</v>
      </c>
      <c r="M11" s="5">
        <v>13</v>
      </c>
      <c r="N11" s="5">
        <f t="shared" si="1"/>
        <v>24</v>
      </c>
      <c r="O11" s="5">
        <v>21</v>
      </c>
      <c r="P11" s="5">
        <v>18</v>
      </c>
      <c r="Q11" s="5">
        <f t="shared" si="2"/>
        <v>39</v>
      </c>
      <c r="R11" s="6">
        <v>0</v>
      </c>
      <c r="S11" s="6">
        <v>-1</v>
      </c>
      <c r="T11" s="6">
        <f t="shared" si="3"/>
        <v>-1</v>
      </c>
      <c r="U11" s="7">
        <f t="shared" si="6"/>
        <v>-17</v>
      </c>
    </row>
    <row r="12" spans="1:21" ht="36.75" customHeight="1" x14ac:dyDescent="0.15">
      <c r="A12" s="63" t="s">
        <v>17</v>
      </c>
      <c r="B12" s="7">
        <v>409</v>
      </c>
      <c r="C12" s="7">
        <v>421</v>
      </c>
      <c r="D12" s="7">
        <v>476</v>
      </c>
      <c r="E12" s="7">
        <f t="shared" si="5"/>
        <v>897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0</v>
      </c>
      <c r="K12" s="5">
        <f t="shared" si="0"/>
        <v>1</v>
      </c>
      <c r="L12" s="5">
        <v>3</v>
      </c>
      <c r="M12" s="5">
        <v>2</v>
      </c>
      <c r="N12" s="5">
        <f t="shared" si="1"/>
        <v>5</v>
      </c>
      <c r="O12" s="5">
        <v>0</v>
      </c>
      <c r="P12" s="5">
        <v>2</v>
      </c>
      <c r="Q12" s="5">
        <f t="shared" si="2"/>
        <v>2</v>
      </c>
      <c r="R12" s="6">
        <v>0</v>
      </c>
      <c r="S12" s="6">
        <v>0</v>
      </c>
      <c r="T12" s="6">
        <f t="shared" si="3"/>
        <v>0</v>
      </c>
      <c r="U12" s="7">
        <f t="shared" si="6"/>
        <v>2</v>
      </c>
    </row>
    <row r="13" spans="1:21" ht="36.75" customHeight="1" thickBot="1" x14ac:dyDescent="0.2">
      <c r="A13" s="9" t="s">
        <v>20</v>
      </c>
      <c r="B13" s="24">
        <v>5081</v>
      </c>
      <c r="C13" s="24">
        <v>6064</v>
      </c>
      <c r="D13" s="24">
        <v>6392</v>
      </c>
      <c r="E13" s="7">
        <f>SUM(C13:D13)</f>
        <v>12456</v>
      </c>
      <c r="F13" s="10">
        <v>3</v>
      </c>
      <c r="G13" s="10">
        <v>1</v>
      </c>
      <c r="H13" s="10">
        <f t="shared" si="4"/>
        <v>4</v>
      </c>
      <c r="I13" s="10">
        <v>11</v>
      </c>
      <c r="J13" s="10">
        <v>9</v>
      </c>
      <c r="K13" s="10">
        <f t="shared" si="0"/>
        <v>20</v>
      </c>
      <c r="L13" s="10">
        <v>20</v>
      </c>
      <c r="M13" s="10">
        <v>11</v>
      </c>
      <c r="N13" s="10">
        <f t="shared" si="1"/>
        <v>31</v>
      </c>
      <c r="O13" s="10">
        <v>41</v>
      </c>
      <c r="P13" s="10">
        <v>42</v>
      </c>
      <c r="Q13" s="10">
        <f t="shared" si="2"/>
        <v>83</v>
      </c>
      <c r="R13" s="11">
        <v>2</v>
      </c>
      <c r="S13" s="11">
        <v>-6</v>
      </c>
      <c r="T13" s="6">
        <f t="shared" si="3"/>
        <v>-4</v>
      </c>
      <c r="U13" s="7">
        <f t="shared" si="6"/>
        <v>-72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75999</v>
      </c>
      <c r="C14" s="20">
        <f>SUM(C7:C13)</f>
        <v>80337</v>
      </c>
      <c r="D14" s="20">
        <f>SUM(D7:D13)</f>
        <v>81014</v>
      </c>
      <c r="E14" s="18">
        <f>C14+D14</f>
        <v>161351</v>
      </c>
      <c r="F14" s="18">
        <f>SUM(F7:F13)</f>
        <v>28</v>
      </c>
      <c r="G14" s="18">
        <f>SUM(G7:G13)</f>
        <v>26</v>
      </c>
      <c r="H14" s="18">
        <f>SUM(H7:H13)</f>
        <v>54</v>
      </c>
      <c r="I14" s="18">
        <f>SUM(I7:I13)</f>
        <v>140</v>
      </c>
      <c r="J14" s="18">
        <f t="shared" ref="J14:U14" si="7">SUM(J7:J13)</f>
        <v>96</v>
      </c>
      <c r="K14" s="18">
        <f>SUM(K7:K13)</f>
        <v>236</v>
      </c>
      <c r="L14" s="18">
        <f t="shared" si="7"/>
        <v>545</v>
      </c>
      <c r="M14" s="18">
        <f t="shared" si="7"/>
        <v>311</v>
      </c>
      <c r="N14" s="18">
        <f t="shared" si="7"/>
        <v>856</v>
      </c>
      <c r="O14" s="18">
        <f t="shared" si="7"/>
        <v>660</v>
      </c>
      <c r="P14" s="18">
        <f t="shared" si="7"/>
        <v>552</v>
      </c>
      <c r="Q14" s="18">
        <f>SUM(Q7:Q13)</f>
        <v>1212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-538</v>
      </c>
    </row>
    <row r="15" spans="1:21" ht="36.75" customHeight="1" thickTop="1" x14ac:dyDescent="0.15">
      <c r="A15" s="12" t="s">
        <v>19</v>
      </c>
      <c r="B15" s="21">
        <f>B14-B16</f>
        <v>114</v>
      </c>
      <c r="C15" s="21">
        <f>C14-C16</f>
        <v>-227</v>
      </c>
      <c r="D15" s="21">
        <f>D14-D16</f>
        <v>-311</v>
      </c>
      <c r="E15" s="21">
        <f>C15+D15</f>
        <v>-538</v>
      </c>
      <c r="F15" s="103">
        <f>H14-K14</f>
        <v>-182</v>
      </c>
      <c r="G15" s="104"/>
      <c r="H15" s="104"/>
      <c r="I15" s="104"/>
      <c r="J15" s="104"/>
      <c r="K15" s="105"/>
      <c r="L15" s="103">
        <f>N14-Q14</f>
        <v>-356</v>
      </c>
      <c r="M15" s="104"/>
      <c r="N15" s="104"/>
      <c r="O15" s="104"/>
      <c r="P15" s="104"/>
      <c r="Q15" s="105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75885</v>
      </c>
      <c r="C16" s="23">
        <v>80564</v>
      </c>
      <c r="D16" s="23">
        <v>81325</v>
      </c>
      <c r="E16" s="22">
        <v>161889</v>
      </c>
      <c r="G16" s="98" t="s">
        <v>27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</row>
    <row r="17" spans="1:21" x14ac:dyDescent="0.15">
      <c r="A17" s="3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</row>
    <row r="18" spans="1:21" x14ac:dyDescent="0.15">
      <c r="A18" s="3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</row>
    <row r="19" spans="1:21" x14ac:dyDescent="0.15"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3C552-5297-4342-ABDE-E24B7700F432}">
  <sheetPr>
    <pageSetUpPr fitToPage="1"/>
  </sheetPr>
  <dimension ref="A1:U20"/>
  <sheetViews>
    <sheetView showGridLines="0" zoomScale="115" zoomScaleNormal="115" workbookViewId="0">
      <selection activeCell="F7" sqref="F7:T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00" t="s">
        <v>26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3" spans="1:21" x14ac:dyDescent="0.15">
      <c r="Q3" s="3"/>
      <c r="U3" s="4" t="s">
        <v>64</v>
      </c>
    </row>
    <row r="4" spans="1:21" x14ac:dyDescent="0.15">
      <c r="A4" s="97"/>
      <c r="B4" s="97" t="s">
        <v>0</v>
      </c>
      <c r="C4" s="97" t="s">
        <v>22</v>
      </c>
      <c r="D4" s="97"/>
      <c r="E4" s="97"/>
      <c r="F4" s="97" t="s">
        <v>1</v>
      </c>
      <c r="G4" s="97"/>
      <c r="H4" s="97"/>
      <c r="I4" s="97"/>
      <c r="J4" s="97"/>
      <c r="K4" s="97"/>
      <c r="L4" s="97" t="s">
        <v>2</v>
      </c>
      <c r="M4" s="97"/>
      <c r="N4" s="97"/>
      <c r="O4" s="97"/>
      <c r="P4" s="97"/>
      <c r="Q4" s="97"/>
      <c r="R4" s="97" t="s">
        <v>3</v>
      </c>
      <c r="S4" s="97"/>
      <c r="T4" s="97"/>
      <c r="U4" s="101" t="s">
        <v>24</v>
      </c>
    </row>
    <row r="5" spans="1:21" x14ac:dyDescent="0.15">
      <c r="A5" s="97"/>
      <c r="B5" s="97"/>
      <c r="C5" s="97"/>
      <c r="D5" s="97"/>
      <c r="E5" s="97"/>
      <c r="F5" s="97" t="s">
        <v>4</v>
      </c>
      <c r="G5" s="97"/>
      <c r="H5" s="97"/>
      <c r="I5" s="97" t="s">
        <v>5</v>
      </c>
      <c r="J5" s="97"/>
      <c r="K5" s="97"/>
      <c r="L5" s="97" t="s">
        <v>6</v>
      </c>
      <c r="M5" s="97"/>
      <c r="N5" s="97"/>
      <c r="O5" s="97" t="s">
        <v>7</v>
      </c>
      <c r="P5" s="97"/>
      <c r="Q5" s="97"/>
      <c r="R5" s="97" t="s">
        <v>8</v>
      </c>
      <c r="S5" s="97"/>
      <c r="T5" s="97"/>
      <c r="U5" s="102"/>
    </row>
    <row r="6" spans="1:21" x14ac:dyDescent="0.15">
      <c r="A6" s="97"/>
      <c r="B6" s="97"/>
      <c r="C6" s="63" t="s">
        <v>9</v>
      </c>
      <c r="D6" s="63" t="s">
        <v>10</v>
      </c>
      <c r="E6" s="63" t="s">
        <v>11</v>
      </c>
      <c r="F6" s="63" t="s">
        <v>9</v>
      </c>
      <c r="G6" s="63" t="s">
        <v>10</v>
      </c>
      <c r="H6" s="63" t="s">
        <v>12</v>
      </c>
      <c r="I6" s="63" t="s">
        <v>9</v>
      </c>
      <c r="J6" s="63" t="s">
        <v>10</v>
      </c>
      <c r="K6" s="63" t="s">
        <v>12</v>
      </c>
      <c r="L6" s="63" t="s">
        <v>9</v>
      </c>
      <c r="M6" s="63" t="s">
        <v>10</v>
      </c>
      <c r="N6" s="63" t="s">
        <v>12</v>
      </c>
      <c r="O6" s="63" t="s">
        <v>9</v>
      </c>
      <c r="P6" s="63" t="s">
        <v>10</v>
      </c>
      <c r="Q6" s="63" t="s">
        <v>12</v>
      </c>
      <c r="R6" s="63" t="s">
        <v>9</v>
      </c>
      <c r="S6" s="63" t="s">
        <v>10</v>
      </c>
      <c r="T6" s="63" t="s">
        <v>12</v>
      </c>
      <c r="U6" s="102"/>
    </row>
    <row r="7" spans="1:21" ht="36.75" customHeight="1" x14ac:dyDescent="0.15">
      <c r="A7" s="63" t="s">
        <v>13</v>
      </c>
      <c r="B7" s="7">
        <v>19554</v>
      </c>
      <c r="C7" s="7">
        <v>19587</v>
      </c>
      <c r="D7" s="7">
        <v>19296</v>
      </c>
      <c r="E7" s="7">
        <f>SUM(C7:D7)</f>
        <v>38883</v>
      </c>
      <c r="F7" s="5">
        <v>8</v>
      </c>
      <c r="G7" s="5">
        <v>3</v>
      </c>
      <c r="H7" s="5">
        <f>SUM(F7+G7)</f>
        <v>11</v>
      </c>
      <c r="I7" s="5">
        <v>32</v>
      </c>
      <c r="J7" s="5">
        <v>37</v>
      </c>
      <c r="K7" s="5">
        <f t="shared" ref="K7:K13" si="0">SUM(I7+J7)</f>
        <v>69</v>
      </c>
      <c r="L7" s="5">
        <v>37</v>
      </c>
      <c r="M7" s="5">
        <v>26</v>
      </c>
      <c r="N7" s="5">
        <f t="shared" ref="N7:N13" si="1">SUM(L7+M7)</f>
        <v>63</v>
      </c>
      <c r="O7" s="5">
        <v>65</v>
      </c>
      <c r="P7" s="5">
        <v>38</v>
      </c>
      <c r="Q7" s="5">
        <f t="shared" ref="Q7:Q13" si="2">SUM(O7+P7)</f>
        <v>103</v>
      </c>
      <c r="R7" s="6">
        <v>-22</v>
      </c>
      <c r="S7" s="6">
        <v>-6</v>
      </c>
      <c r="T7" s="6">
        <f t="shared" ref="T7:T13" si="3">SUM(R7+S7)</f>
        <v>-28</v>
      </c>
      <c r="U7" s="7">
        <f>H7-K7+N7-Q7+T7</f>
        <v>-126</v>
      </c>
    </row>
    <row r="8" spans="1:21" ht="36.75" customHeight="1" x14ac:dyDescent="0.15">
      <c r="A8" s="63" t="s">
        <v>25</v>
      </c>
      <c r="B8" s="7">
        <v>27561</v>
      </c>
      <c r="C8" s="7">
        <v>28969</v>
      </c>
      <c r="D8" s="7">
        <v>29134</v>
      </c>
      <c r="E8" s="7">
        <f>SUM(C8:D8)</f>
        <v>58103</v>
      </c>
      <c r="F8" s="5">
        <v>9</v>
      </c>
      <c r="G8" s="5">
        <v>6</v>
      </c>
      <c r="H8" s="5">
        <f t="shared" ref="H8:H13" si="4">SUM(F8+G8)</f>
        <v>15</v>
      </c>
      <c r="I8" s="5">
        <v>32</v>
      </c>
      <c r="J8" s="5">
        <v>40</v>
      </c>
      <c r="K8" s="5">
        <f t="shared" si="0"/>
        <v>72</v>
      </c>
      <c r="L8" s="5">
        <v>51</v>
      </c>
      <c r="M8" s="5">
        <v>44</v>
      </c>
      <c r="N8" s="5">
        <f t="shared" si="1"/>
        <v>95</v>
      </c>
      <c r="O8" s="5">
        <v>82</v>
      </c>
      <c r="P8" s="5">
        <v>71</v>
      </c>
      <c r="Q8" s="5">
        <f t="shared" si="2"/>
        <v>153</v>
      </c>
      <c r="R8" s="6">
        <v>11</v>
      </c>
      <c r="S8" s="6">
        <v>11</v>
      </c>
      <c r="T8" s="6">
        <f t="shared" si="3"/>
        <v>22</v>
      </c>
      <c r="U8" s="7">
        <f>H8-K8+N8-Q8+T8</f>
        <v>-93</v>
      </c>
    </row>
    <row r="9" spans="1:21" ht="36.75" customHeight="1" x14ac:dyDescent="0.15">
      <c r="A9" s="63" t="s">
        <v>14</v>
      </c>
      <c r="B9" s="7">
        <v>10343</v>
      </c>
      <c r="C9" s="7">
        <v>10975</v>
      </c>
      <c r="D9" s="7">
        <v>10786</v>
      </c>
      <c r="E9" s="7">
        <f t="shared" ref="E9:E12" si="5">SUM(C9:D9)</f>
        <v>21761</v>
      </c>
      <c r="F9" s="5">
        <v>5</v>
      </c>
      <c r="G9" s="5">
        <v>1</v>
      </c>
      <c r="H9" s="5">
        <f t="shared" si="4"/>
        <v>6</v>
      </c>
      <c r="I9" s="5">
        <v>15</v>
      </c>
      <c r="J9" s="5">
        <v>12</v>
      </c>
      <c r="K9" s="5">
        <f>SUM(I9+J9)</f>
        <v>27</v>
      </c>
      <c r="L9" s="5">
        <v>24</v>
      </c>
      <c r="M9" s="5">
        <v>19</v>
      </c>
      <c r="N9" s="5">
        <f t="shared" si="1"/>
        <v>43</v>
      </c>
      <c r="O9" s="5">
        <v>28</v>
      </c>
      <c r="P9" s="5">
        <v>17</v>
      </c>
      <c r="Q9" s="5">
        <f t="shared" si="2"/>
        <v>45</v>
      </c>
      <c r="R9" s="6">
        <v>5</v>
      </c>
      <c r="S9" s="6">
        <v>-3</v>
      </c>
      <c r="T9" s="6">
        <f t="shared" si="3"/>
        <v>2</v>
      </c>
      <c r="U9" s="7">
        <f t="shared" ref="U9:U13" si="6">H9-K9+N9-Q9+T9</f>
        <v>-21</v>
      </c>
    </row>
    <row r="10" spans="1:21" ht="36.75" customHeight="1" x14ac:dyDescent="0.15">
      <c r="A10" s="63" t="s">
        <v>15</v>
      </c>
      <c r="B10" s="7">
        <v>9187</v>
      </c>
      <c r="C10" s="7">
        <v>10079</v>
      </c>
      <c r="D10" s="7">
        <v>10589</v>
      </c>
      <c r="E10" s="7">
        <f t="shared" si="5"/>
        <v>20668</v>
      </c>
      <c r="F10" s="5">
        <v>7</v>
      </c>
      <c r="G10" s="5">
        <v>2</v>
      </c>
      <c r="H10" s="5">
        <f t="shared" si="4"/>
        <v>9</v>
      </c>
      <c r="I10" s="5">
        <v>22</v>
      </c>
      <c r="J10" s="5">
        <v>13</v>
      </c>
      <c r="K10" s="5">
        <f t="shared" si="0"/>
        <v>35</v>
      </c>
      <c r="L10" s="5">
        <v>12</v>
      </c>
      <c r="M10" s="5">
        <v>11</v>
      </c>
      <c r="N10" s="5">
        <f t="shared" si="1"/>
        <v>23</v>
      </c>
      <c r="O10" s="5">
        <v>20</v>
      </c>
      <c r="P10" s="5">
        <v>16</v>
      </c>
      <c r="Q10" s="5">
        <f t="shared" si="2"/>
        <v>36</v>
      </c>
      <c r="R10" s="6">
        <v>-1</v>
      </c>
      <c r="S10" s="6">
        <v>-11</v>
      </c>
      <c r="T10" s="6">
        <f t="shared" si="3"/>
        <v>-12</v>
      </c>
      <c r="U10" s="7">
        <f>H10-K10+N10-Q10+T10</f>
        <v>-51</v>
      </c>
    </row>
    <row r="11" spans="1:21" ht="36.75" customHeight="1" x14ac:dyDescent="0.15">
      <c r="A11" s="63" t="s">
        <v>16</v>
      </c>
      <c r="B11" s="7">
        <v>3749</v>
      </c>
      <c r="C11" s="7">
        <v>4444</v>
      </c>
      <c r="D11" s="7">
        <v>4607</v>
      </c>
      <c r="E11" s="7">
        <f t="shared" si="5"/>
        <v>9051</v>
      </c>
      <c r="F11" s="5">
        <v>4</v>
      </c>
      <c r="G11" s="5">
        <v>0</v>
      </c>
      <c r="H11" s="5">
        <f t="shared" si="4"/>
        <v>4</v>
      </c>
      <c r="I11" s="5">
        <v>6</v>
      </c>
      <c r="J11" s="5">
        <v>3</v>
      </c>
      <c r="K11" s="5">
        <f>SUM(I11+J11)</f>
        <v>9</v>
      </c>
      <c r="L11" s="5">
        <v>12</v>
      </c>
      <c r="M11" s="5">
        <v>9</v>
      </c>
      <c r="N11" s="5">
        <f t="shared" si="1"/>
        <v>21</v>
      </c>
      <c r="O11" s="5">
        <v>6</v>
      </c>
      <c r="P11" s="5">
        <v>7</v>
      </c>
      <c r="Q11" s="5">
        <f t="shared" si="2"/>
        <v>13</v>
      </c>
      <c r="R11" s="6">
        <v>3</v>
      </c>
      <c r="S11" s="6">
        <v>4</v>
      </c>
      <c r="T11" s="6">
        <f t="shared" si="3"/>
        <v>7</v>
      </c>
      <c r="U11" s="7">
        <f t="shared" si="6"/>
        <v>10</v>
      </c>
    </row>
    <row r="12" spans="1:21" ht="36.75" customHeight="1" x14ac:dyDescent="0.15">
      <c r="A12" s="63" t="s">
        <v>17</v>
      </c>
      <c r="B12" s="7">
        <v>409</v>
      </c>
      <c r="C12" s="7">
        <v>419</v>
      </c>
      <c r="D12" s="7">
        <v>476</v>
      </c>
      <c r="E12" s="7">
        <f t="shared" si="5"/>
        <v>895</v>
      </c>
      <c r="F12" s="5">
        <v>0</v>
      </c>
      <c r="G12" s="5">
        <v>0</v>
      </c>
      <c r="H12" s="5">
        <f t="shared" si="4"/>
        <v>0</v>
      </c>
      <c r="I12" s="5">
        <v>3</v>
      </c>
      <c r="J12" s="5">
        <v>3</v>
      </c>
      <c r="K12" s="5">
        <f t="shared" si="0"/>
        <v>6</v>
      </c>
      <c r="L12" s="5">
        <v>0</v>
      </c>
      <c r="M12" s="5">
        <v>0</v>
      </c>
      <c r="N12" s="5">
        <f t="shared" si="1"/>
        <v>0</v>
      </c>
      <c r="O12" s="5">
        <v>2</v>
      </c>
      <c r="P12" s="5">
        <v>0</v>
      </c>
      <c r="Q12" s="5">
        <f t="shared" si="2"/>
        <v>2</v>
      </c>
      <c r="R12" s="6">
        <v>1</v>
      </c>
      <c r="S12" s="6">
        <v>1</v>
      </c>
      <c r="T12" s="6">
        <f t="shared" si="3"/>
        <v>2</v>
      </c>
      <c r="U12" s="7">
        <f t="shared" si="6"/>
        <v>-6</v>
      </c>
    </row>
    <row r="13" spans="1:21" ht="36.75" customHeight="1" thickBot="1" x14ac:dyDescent="0.2">
      <c r="A13" s="9" t="s">
        <v>20</v>
      </c>
      <c r="B13" s="24">
        <v>5082</v>
      </c>
      <c r="C13" s="24">
        <v>6091</v>
      </c>
      <c r="D13" s="24">
        <v>6437</v>
      </c>
      <c r="E13" s="7">
        <f>SUM(C13:D13)</f>
        <v>12528</v>
      </c>
      <c r="F13" s="10">
        <v>2</v>
      </c>
      <c r="G13" s="10">
        <v>2</v>
      </c>
      <c r="H13" s="10">
        <f t="shared" si="4"/>
        <v>4</v>
      </c>
      <c r="I13" s="10">
        <v>10</v>
      </c>
      <c r="J13" s="10">
        <v>8</v>
      </c>
      <c r="K13" s="10">
        <f t="shared" si="0"/>
        <v>18</v>
      </c>
      <c r="L13" s="10">
        <v>7</v>
      </c>
      <c r="M13" s="10">
        <v>12</v>
      </c>
      <c r="N13" s="10">
        <f t="shared" si="1"/>
        <v>19</v>
      </c>
      <c r="O13" s="10">
        <v>10</v>
      </c>
      <c r="P13" s="10">
        <v>12</v>
      </c>
      <c r="Q13" s="10">
        <f t="shared" si="2"/>
        <v>22</v>
      </c>
      <c r="R13" s="11">
        <v>3</v>
      </c>
      <c r="S13" s="11">
        <v>4</v>
      </c>
      <c r="T13" s="6">
        <f t="shared" si="3"/>
        <v>7</v>
      </c>
      <c r="U13" s="7">
        <f t="shared" si="6"/>
        <v>-10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75885</v>
      </c>
      <c r="C14" s="20">
        <f>SUM(C7:C13)</f>
        <v>80564</v>
      </c>
      <c r="D14" s="20">
        <f>SUM(D7:D13)</f>
        <v>81325</v>
      </c>
      <c r="E14" s="18">
        <f>C14+D14</f>
        <v>161889</v>
      </c>
      <c r="F14" s="18">
        <f>SUM(F7:F13)</f>
        <v>35</v>
      </c>
      <c r="G14" s="18">
        <f>SUM(G7:G13)</f>
        <v>14</v>
      </c>
      <c r="H14" s="18">
        <f>SUM(H7:H13)</f>
        <v>49</v>
      </c>
      <c r="I14" s="18">
        <f>SUM(I7:I13)</f>
        <v>120</v>
      </c>
      <c r="J14" s="18">
        <f t="shared" ref="J14:U14" si="7">SUM(J7:J13)</f>
        <v>116</v>
      </c>
      <c r="K14" s="18">
        <f>SUM(K7:K13)</f>
        <v>236</v>
      </c>
      <c r="L14" s="18">
        <f t="shared" si="7"/>
        <v>143</v>
      </c>
      <c r="M14" s="18">
        <f t="shared" si="7"/>
        <v>121</v>
      </c>
      <c r="N14" s="18">
        <f t="shared" si="7"/>
        <v>264</v>
      </c>
      <c r="O14" s="18">
        <f t="shared" si="7"/>
        <v>213</v>
      </c>
      <c r="P14" s="18">
        <f t="shared" si="7"/>
        <v>161</v>
      </c>
      <c r="Q14" s="18">
        <f>SUM(Q7:Q13)</f>
        <v>374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-297</v>
      </c>
    </row>
    <row r="15" spans="1:21" ht="36.75" customHeight="1" thickTop="1" x14ac:dyDescent="0.15">
      <c r="A15" s="12" t="s">
        <v>19</v>
      </c>
      <c r="B15" s="21">
        <f>B14-B16</f>
        <v>-96</v>
      </c>
      <c r="C15" s="21">
        <f>C14-C16</f>
        <v>-155</v>
      </c>
      <c r="D15" s="21">
        <f>D14-D16</f>
        <v>-142</v>
      </c>
      <c r="E15" s="21">
        <f>C15+D15</f>
        <v>-297</v>
      </c>
      <c r="F15" s="103">
        <f>H14-K14</f>
        <v>-187</v>
      </c>
      <c r="G15" s="104"/>
      <c r="H15" s="104"/>
      <c r="I15" s="104"/>
      <c r="J15" s="104"/>
      <c r="K15" s="105"/>
      <c r="L15" s="103">
        <f>N14-Q14</f>
        <v>-110</v>
      </c>
      <c r="M15" s="104"/>
      <c r="N15" s="104"/>
      <c r="O15" s="104"/>
      <c r="P15" s="104"/>
      <c r="Q15" s="105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75981</v>
      </c>
      <c r="C16" s="23">
        <v>80719</v>
      </c>
      <c r="D16" s="23">
        <v>81467</v>
      </c>
      <c r="E16" s="22">
        <v>162186</v>
      </c>
      <c r="G16" s="98" t="s">
        <v>27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</row>
    <row r="17" spans="1:21" x14ac:dyDescent="0.15">
      <c r="A17" s="3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</row>
    <row r="18" spans="1:21" x14ac:dyDescent="0.15">
      <c r="A18" s="3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</row>
    <row r="19" spans="1:21" x14ac:dyDescent="0.15"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D87F8-CCB1-46C2-B447-3D19F1E4BB20}">
  <sheetPr>
    <pageSetUpPr fitToPage="1"/>
  </sheetPr>
  <dimension ref="A1:U20"/>
  <sheetViews>
    <sheetView showGridLines="0" topLeftCell="A2" zoomScale="130" zoomScaleNormal="130" workbookViewId="0">
      <selection activeCell="F7" sqref="F7:T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00" t="s">
        <v>26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3" spans="1:21" x14ac:dyDescent="0.15">
      <c r="Q3" s="3"/>
      <c r="U3" s="4" t="s">
        <v>65</v>
      </c>
    </row>
    <row r="4" spans="1:21" x14ac:dyDescent="0.15">
      <c r="A4" s="97"/>
      <c r="B4" s="97" t="s">
        <v>0</v>
      </c>
      <c r="C4" s="97" t="s">
        <v>22</v>
      </c>
      <c r="D4" s="97"/>
      <c r="E4" s="97"/>
      <c r="F4" s="97" t="s">
        <v>1</v>
      </c>
      <c r="G4" s="97"/>
      <c r="H4" s="97"/>
      <c r="I4" s="97"/>
      <c r="J4" s="97"/>
      <c r="K4" s="97"/>
      <c r="L4" s="97" t="s">
        <v>2</v>
      </c>
      <c r="M4" s="97"/>
      <c r="N4" s="97"/>
      <c r="O4" s="97"/>
      <c r="P4" s="97"/>
      <c r="Q4" s="97"/>
      <c r="R4" s="97" t="s">
        <v>3</v>
      </c>
      <c r="S4" s="97"/>
      <c r="T4" s="97"/>
      <c r="U4" s="101" t="s">
        <v>24</v>
      </c>
    </row>
    <row r="5" spans="1:21" x14ac:dyDescent="0.15">
      <c r="A5" s="97"/>
      <c r="B5" s="97"/>
      <c r="C5" s="97"/>
      <c r="D5" s="97"/>
      <c r="E5" s="97"/>
      <c r="F5" s="97" t="s">
        <v>4</v>
      </c>
      <c r="G5" s="97"/>
      <c r="H5" s="97"/>
      <c r="I5" s="97" t="s">
        <v>5</v>
      </c>
      <c r="J5" s="97"/>
      <c r="K5" s="97"/>
      <c r="L5" s="97" t="s">
        <v>6</v>
      </c>
      <c r="M5" s="97"/>
      <c r="N5" s="97"/>
      <c r="O5" s="97" t="s">
        <v>7</v>
      </c>
      <c r="P5" s="97"/>
      <c r="Q5" s="97"/>
      <c r="R5" s="97" t="s">
        <v>8</v>
      </c>
      <c r="S5" s="97"/>
      <c r="T5" s="97"/>
      <c r="U5" s="102"/>
    </row>
    <row r="6" spans="1:21" x14ac:dyDescent="0.15">
      <c r="A6" s="97"/>
      <c r="B6" s="97"/>
      <c r="C6" s="63" t="s">
        <v>9</v>
      </c>
      <c r="D6" s="63" t="s">
        <v>10</v>
      </c>
      <c r="E6" s="63" t="s">
        <v>11</v>
      </c>
      <c r="F6" s="63" t="s">
        <v>9</v>
      </c>
      <c r="G6" s="63" t="s">
        <v>10</v>
      </c>
      <c r="H6" s="63" t="s">
        <v>12</v>
      </c>
      <c r="I6" s="63" t="s">
        <v>9</v>
      </c>
      <c r="J6" s="63" t="s">
        <v>10</v>
      </c>
      <c r="K6" s="63" t="s">
        <v>12</v>
      </c>
      <c r="L6" s="63" t="s">
        <v>9</v>
      </c>
      <c r="M6" s="63" t="s">
        <v>10</v>
      </c>
      <c r="N6" s="63" t="s">
        <v>12</v>
      </c>
      <c r="O6" s="63" t="s">
        <v>9</v>
      </c>
      <c r="P6" s="63" t="s">
        <v>10</v>
      </c>
      <c r="Q6" s="63" t="s">
        <v>12</v>
      </c>
      <c r="R6" s="63" t="s">
        <v>9</v>
      </c>
      <c r="S6" s="63" t="s">
        <v>10</v>
      </c>
      <c r="T6" s="63" t="s">
        <v>12</v>
      </c>
      <c r="U6" s="102"/>
    </row>
    <row r="7" spans="1:21" ht="36.75" customHeight="1" x14ac:dyDescent="0.15">
      <c r="A7" s="63" t="s">
        <v>13</v>
      </c>
      <c r="B7" s="7">
        <v>19622</v>
      </c>
      <c r="C7" s="7">
        <v>19657</v>
      </c>
      <c r="D7" s="7">
        <v>19355</v>
      </c>
      <c r="E7" s="7">
        <f>SUM(C7:D7)</f>
        <v>39012</v>
      </c>
      <c r="F7" s="5">
        <v>9</v>
      </c>
      <c r="G7" s="5">
        <v>9</v>
      </c>
      <c r="H7" s="5">
        <f>SUM(F7+G7)</f>
        <v>18</v>
      </c>
      <c r="I7" s="5">
        <v>45</v>
      </c>
      <c r="J7" s="5">
        <v>46</v>
      </c>
      <c r="K7" s="5">
        <f t="shared" ref="K7:K13" si="0">SUM(I7+J7)</f>
        <v>91</v>
      </c>
      <c r="L7" s="5">
        <v>47</v>
      </c>
      <c r="M7" s="5">
        <v>20</v>
      </c>
      <c r="N7" s="5">
        <f t="shared" ref="N7:N13" si="1">SUM(L7+M7)</f>
        <v>67</v>
      </c>
      <c r="O7" s="5">
        <v>31</v>
      </c>
      <c r="P7" s="5">
        <v>24</v>
      </c>
      <c r="Q7" s="5">
        <f t="shared" ref="Q7:Q13" si="2">SUM(O7+P7)</f>
        <v>55</v>
      </c>
      <c r="R7" s="6">
        <v>-22</v>
      </c>
      <c r="S7" s="6">
        <v>-6</v>
      </c>
      <c r="T7" s="6">
        <f t="shared" ref="T7:T13" si="3">SUM(R7+S7)</f>
        <v>-28</v>
      </c>
      <c r="U7" s="7">
        <f>H7-K7+N7-Q7+T7</f>
        <v>-89</v>
      </c>
    </row>
    <row r="8" spans="1:21" ht="36.75" customHeight="1" x14ac:dyDescent="0.15">
      <c r="A8" s="63" t="s">
        <v>25</v>
      </c>
      <c r="B8" s="7">
        <v>27581</v>
      </c>
      <c r="C8" s="7">
        <v>29016</v>
      </c>
      <c r="D8" s="7">
        <v>29173</v>
      </c>
      <c r="E8" s="7">
        <f>SUM(C8:D8)</f>
        <v>58189</v>
      </c>
      <c r="F8" s="5">
        <v>10</v>
      </c>
      <c r="G8" s="5">
        <v>9</v>
      </c>
      <c r="H8" s="5">
        <f t="shared" ref="H8:H13" si="4">SUM(F8+G8)</f>
        <v>19</v>
      </c>
      <c r="I8" s="5">
        <v>49</v>
      </c>
      <c r="J8" s="5">
        <v>51</v>
      </c>
      <c r="K8" s="5">
        <f t="shared" si="0"/>
        <v>100</v>
      </c>
      <c r="L8" s="5">
        <v>48</v>
      </c>
      <c r="M8" s="5">
        <v>43</v>
      </c>
      <c r="N8" s="5">
        <f t="shared" si="1"/>
        <v>91</v>
      </c>
      <c r="O8" s="5">
        <v>71</v>
      </c>
      <c r="P8" s="5">
        <v>47</v>
      </c>
      <c r="Q8" s="5">
        <f t="shared" si="2"/>
        <v>118</v>
      </c>
      <c r="R8" s="6">
        <v>11</v>
      </c>
      <c r="S8" s="6">
        <v>11</v>
      </c>
      <c r="T8" s="6">
        <f t="shared" si="3"/>
        <v>22</v>
      </c>
      <c r="U8" s="7">
        <f>H8-K8+N8-Q8+T8</f>
        <v>-86</v>
      </c>
    </row>
    <row r="9" spans="1:21" ht="36.75" customHeight="1" x14ac:dyDescent="0.15">
      <c r="A9" s="63" t="s">
        <v>14</v>
      </c>
      <c r="B9" s="7">
        <v>10355</v>
      </c>
      <c r="C9" s="7">
        <v>10989</v>
      </c>
      <c r="D9" s="7">
        <v>10804</v>
      </c>
      <c r="E9" s="7">
        <f t="shared" ref="E9:E12" si="5">SUM(C9:D9)</f>
        <v>21793</v>
      </c>
      <c r="F9" s="5">
        <v>2</v>
      </c>
      <c r="G9" s="5">
        <v>3</v>
      </c>
      <c r="H9" s="5">
        <f t="shared" si="4"/>
        <v>5</v>
      </c>
      <c r="I9" s="5">
        <v>25</v>
      </c>
      <c r="J9" s="5">
        <v>29</v>
      </c>
      <c r="K9" s="5">
        <f t="shared" si="0"/>
        <v>54</v>
      </c>
      <c r="L9" s="5">
        <v>29</v>
      </c>
      <c r="M9" s="5">
        <v>16</v>
      </c>
      <c r="N9" s="5">
        <f t="shared" si="1"/>
        <v>45</v>
      </c>
      <c r="O9" s="5">
        <v>26</v>
      </c>
      <c r="P9" s="5">
        <v>12</v>
      </c>
      <c r="Q9" s="5">
        <f t="shared" si="2"/>
        <v>38</v>
      </c>
      <c r="R9" s="6">
        <v>5</v>
      </c>
      <c r="S9" s="6">
        <v>-3</v>
      </c>
      <c r="T9" s="6">
        <f t="shared" si="3"/>
        <v>2</v>
      </c>
      <c r="U9" s="7">
        <f t="shared" ref="U9:U13" si="6">H9-K9+N9-Q9+T9</f>
        <v>-40</v>
      </c>
    </row>
    <row r="10" spans="1:21" ht="36.75" customHeight="1" x14ac:dyDescent="0.15">
      <c r="A10" s="63" t="s">
        <v>15</v>
      </c>
      <c r="B10" s="7">
        <v>9200</v>
      </c>
      <c r="C10" s="7">
        <v>10101</v>
      </c>
      <c r="D10" s="7">
        <v>10618</v>
      </c>
      <c r="E10" s="7">
        <f t="shared" si="5"/>
        <v>20719</v>
      </c>
      <c r="F10" s="5">
        <v>1</v>
      </c>
      <c r="G10" s="5">
        <v>7</v>
      </c>
      <c r="H10" s="5">
        <f t="shared" si="4"/>
        <v>8</v>
      </c>
      <c r="I10" s="5">
        <v>21</v>
      </c>
      <c r="J10" s="5">
        <v>16</v>
      </c>
      <c r="K10" s="5">
        <f t="shared" si="0"/>
        <v>37</v>
      </c>
      <c r="L10" s="5">
        <v>6</v>
      </c>
      <c r="M10" s="5">
        <v>14</v>
      </c>
      <c r="N10" s="5">
        <f t="shared" si="1"/>
        <v>20</v>
      </c>
      <c r="O10" s="5">
        <v>12</v>
      </c>
      <c r="P10" s="5">
        <v>13</v>
      </c>
      <c r="Q10" s="5">
        <f t="shared" si="2"/>
        <v>25</v>
      </c>
      <c r="R10" s="6">
        <v>-1</v>
      </c>
      <c r="S10" s="6">
        <v>-11</v>
      </c>
      <c r="T10" s="6">
        <f t="shared" si="3"/>
        <v>-12</v>
      </c>
      <c r="U10" s="7">
        <f>H10-K10+N10-Q10+T10</f>
        <v>-46</v>
      </c>
    </row>
    <row r="11" spans="1:21" ht="36.75" customHeight="1" x14ac:dyDescent="0.15">
      <c r="A11" s="63" t="s">
        <v>16</v>
      </c>
      <c r="B11" s="7">
        <v>3737</v>
      </c>
      <c r="C11" s="7">
        <v>4434</v>
      </c>
      <c r="D11" s="7">
        <v>4596</v>
      </c>
      <c r="E11" s="7">
        <f t="shared" si="5"/>
        <v>9030</v>
      </c>
      <c r="F11" s="5">
        <v>1</v>
      </c>
      <c r="G11" s="5">
        <v>1</v>
      </c>
      <c r="H11" s="5">
        <f t="shared" si="4"/>
        <v>2</v>
      </c>
      <c r="I11" s="5">
        <v>8</v>
      </c>
      <c r="J11" s="5">
        <v>8</v>
      </c>
      <c r="K11" s="5">
        <f>SUM(I11+J11)</f>
        <v>16</v>
      </c>
      <c r="L11" s="5">
        <v>8</v>
      </c>
      <c r="M11" s="5">
        <v>2</v>
      </c>
      <c r="N11" s="5">
        <f t="shared" si="1"/>
        <v>10</v>
      </c>
      <c r="O11" s="5">
        <v>9</v>
      </c>
      <c r="P11" s="5">
        <v>3</v>
      </c>
      <c r="Q11" s="5">
        <f t="shared" si="2"/>
        <v>12</v>
      </c>
      <c r="R11" s="6">
        <v>3</v>
      </c>
      <c r="S11" s="6">
        <v>4</v>
      </c>
      <c r="T11" s="6">
        <f t="shared" si="3"/>
        <v>7</v>
      </c>
      <c r="U11" s="7">
        <f t="shared" si="6"/>
        <v>-9</v>
      </c>
    </row>
    <row r="12" spans="1:21" ht="36.75" customHeight="1" x14ac:dyDescent="0.15">
      <c r="A12" s="63" t="s">
        <v>17</v>
      </c>
      <c r="B12" s="7">
        <v>410</v>
      </c>
      <c r="C12" s="7">
        <v>423</v>
      </c>
      <c r="D12" s="7">
        <v>479</v>
      </c>
      <c r="E12" s="7">
        <f t="shared" si="5"/>
        <v>902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1</v>
      </c>
      <c r="K12" s="5">
        <f t="shared" si="0"/>
        <v>1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3</v>
      </c>
      <c r="Q12" s="5">
        <f t="shared" si="2"/>
        <v>3</v>
      </c>
      <c r="R12" s="6">
        <v>1</v>
      </c>
      <c r="S12" s="6">
        <v>1</v>
      </c>
      <c r="T12" s="6">
        <f t="shared" si="3"/>
        <v>2</v>
      </c>
      <c r="U12" s="7">
        <f t="shared" si="6"/>
        <v>-2</v>
      </c>
    </row>
    <row r="13" spans="1:21" ht="36.75" customHeight="1" thickBot="1" x14ac:dyDescent="0.2">
      <c r="A13" s="9" t="s">
        <v>20</v>
      </c>
      <c r="B13" s="24">
        <v>5076</v>
      </c>
      <c r="C13" s="24">
        <v>6099</v>
      </c>
      <c r="D13" s="24">
        <v>6442</v>
      </c>
      <c r="E13" s="7">
        <f>SUM(C13:D13)</f>
        <v>12541</v>
      </c>
      <c r="F13" s="10">
        <v>2</v>
      </c>
      <c r="G13" s="10">
        <v>1</v>
      </c>
      <c r="H13" s="10">
        <f t="shared" si="4"/>
        <v>3</v>
      </c>
      <c r="I13" s="10">
        <v>11</v>
      </c>
      <c r="J13" s="10">
        <v>12</v>
      </c>
      <c r="K13" s="10">
        <f t="shared" si="0"/>
        <v>23</v>
      </c>
      <c r="L13" s="10">
        <v>7</v>
      </c>
      <c r="M13" s="10">
        <v>9</v>
      </c>
      <c r="N13" s="10">
        <f t="shared" si="1"/>
        <v>16</v>
      </c>
      <c r="O13" s="10">
        <v>9</v>
      </c>
      <c r="P13" s="10">
        <v>15</v>
      </c>
      <c r="Q13" s="10">
        <f t="shared" si="2"/>
        <v>24</v>
      </c>
      <c r="R13" s="11">
        <v>3</v>
      </c>
      <c r="S13" s="11">
        <v>4</v>
      </c>
      <c r="T13" s="6">
        <f t="shared" si="3"/>
        <v>7</v>
      </c>
      <c r="U13" s="7">
        <f t="shared" si="6"/>
        <v>-21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75981</v>
      </c>
      <c r="C14" s="20">
        <f>SUM(C7:C13)</f>
        <v>80719</v>
      </c>
      <c r="D14" s="20">
        <f>SUM(D7:D13)</f>
        <v>81467</v>
      </c>
      <c r="E14" s="18">
        <f>C14+D14</f>
        <v>162186</v>
      </c>
      <c r="F14" s="18">
        <f>SUM(F7:F13)</f>
        <v>25</v>
      </c>
      <c r="G14" s="18">
        <f>SUM(G7:G13)</f>
        <v>30</v>
      </c>
      <c r="H14" s="18">
        <f>SUM(H7:H13)</f>
        <v>55</v>
      </c>
      <c r="I14" s="18">
        <f>SUM(I7:I13)</f>
        <v>159</v>
      </c>
      <c r="J14" s="18">
        <f t="shared" ref="J14:U14" si="7">SUM(J7:J13)</f>
        <v>163</v>
      </c>
      <c r="K14" s="18">
        <f>SUM(K7:K13)</f>
        <v>322</v>
      </c>
      <c r="L14" s="18">
        <f t="shared" si="7"/>
        <v>145</v>
      </c>
      <c r="M14" s="18">
        <f t="shared" si="7"/>
        <v>104</v>
      </c>
      <c r="N14" s="18">
        <f t="shared" si="7"/>
        <v>249</v>
      </c>
      <c r="O14" s="18">
        <f t="shared" si="7"/>
        <v>158</v>
      </c>
      <c r="P14" s="18">
        <f t="shared" si="7"/>
        <v>117</v>
      </c>
      <c r="Q14" s="18">
        <f>SUM(Q7:Q13)</f>
        <v>275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-293</v>
      </c>
    </row>
    <row r="15" spans="1:21" ht="36.75" customHeight="1" thickTop="1" x14ac:dyDescent="0.15">
      <c r="A15" s="12" t="s">
        <v>19</v>
      </c>
      <c r="B15" s="21">
        <f>B14-B16</f>
        <v>-95</v>
      </c>
      <c r="C15" s="21">
        <f>C14-C16</f>
        <v>-147</v>
      </c>
      <c r="D15" s="21">
        <f>D14-D16</f>
        <v>-146</v>
      </c>
      <c r="E15" s="21">
        <f>C15+D15</f>
        <v>-293</v>
      </c>
      <c r="F15" s="103">
        <f>H14-K14</f>
        <v>-267</v>
      </c>
      <c r="G15" s="104"/>
      <c r="H15" s="104"/>
      <c r="I15" s="104"/>
      <c r="J15" s="104"/>
      <c r="K15" s="105"/>
      <c r="L15" s="103">
        <f>N14-Q14</f>
        <v>-26</v>
      </c>
      <c r="M15" s="104"/>
      <c r="N15" s="104"/>
      <c r="O15" s="104"/>
      <c r="P15" s="104"/>
      <c r="Q15" s="105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76076</v>
      </c>
      <c r="C16" s="23">
        <v>80866</v>
      </c>
      <c r="D16" s="23">
        <v>81613</v>
      </c>
      <c r="E16" s="22">
        <v>162479</v>
      </c>
      <c r="G16" s="98" t="s">
        <v>27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</row>
    <row r="17" spans="1:21" x14ac:dyDescent="0.15">
      <c r="A17" s="3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</row>
    <row r="18" spans="1:21" x14ac:dyDescent="0.15">
      <c r="A18" s="3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</row>
    <row r="19" spans="1:21" x14ac:dyDescent="0.15"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42506-4555-43C3-BA45-B0F2EE1DA6AB}">
  <dimension ref="A1:U14"/>
  <sheetViews>
    <sheetView showGridLines="0" zoomScale="115" zoomScaleNormal="115" workbookViewId="0">
      <selection activeCell="S6" sqref="S6"/>
    </sheetView>
  </sheetViews>
  <sheetFormatPr defaultRowHeight="13.5" x14ac:dyDescent="0.15"/>
  <cols>
    <col min="1" max="1" width="10" style="1" customWidth="1"/>
    <col min="2" max="21" width="6.375" style="2" customWidth="1"/>
    <col min="22" max="256" width="9" style="2"/>
    <col min="257" max="257" width="10" style="2" customWidth="1"/>
    <col min="258" max="277" width="6.375" style="2" customWidth="1"/>
    <col min="278" max="512" width="9" style="2"/>
    <col min="513" max="513" width="10" style="2" customWidth="1"/>
    <col min="514" max="533" width="6.375" style="2" customWidth="1"/>
    <col min="534" max="768" width="9" style="2"/>
    <col min="769" max="769" width="10" style="2" customWidth="1"/>
    <col min="770" max="789" width="6.375" style="2" customWidth="1"/>
    <col min="790" max="1024" width="9" style="2"/>
    <col min="1025" max="1025" width="10" style="2" customWidth="1"/>
    <col min="1026" max="1045" width="6.375" style="2" customWidth="1"/>
    <col min="1046" max="1280" width="9" style="2"/>
    <col min="1281" max="1281" width="10" style="2" customWidth="1"/>
    <col min="1282" max="1301" width="6.375" style="2" customWidth="1"/>
    <col min="1302" max="1536" width="9" style="2"/>
    <col min="1537" max="1537" width="10" style="2" customWidth="1"/>
    <col min="1538" max="1557" width="6.375" style="2" customWidth="1"/>
    <col min="1558" max="1792" width="9" style="2"/>
    <col min="1793" max="1793" width="10" style="2" customWidth="1"/>
    <col min="1794" max="1813" width="6.375" style="2" customWidth="1"/>
    <col min="1814" max="2048" width="9" style="2"/>
    <col min="2049" max="2049" width="10" style="2" customWidth="1"/>
    <col min="2050" max="2069" width="6.375" style="2" customWidth="1"/>
    <col min="2070" max="2304" width="9" style="2"/>
    <col min="2305" max="2305" width="10" style="2" customWidth="1"/>
    <col min="2306" max="2325" width="6.375" style="2" customWidth="1"/>
    <col min="2326" max="2560" width="9" style="2"/>
    <col min="2561" max="2561" width="10" style="2" customWidth="1"/>
    <col min="2562" max="2581" width="6.375" style="2" customWidth="1"/>
    <col min="2582" max="2816" width="9" style="2"/>
    <col min="2817" max="2817" width="10" style="2" customWidth="1"/>
    <col min="2818" max="2837" width="6.375" style="2" customWidth="1"/>
    <col min="2838" max="3072" width="9" style="2"/>
    <col min="3073" max="3073" width="10" style="2" customWidth="1"/>
    <col min="3074" max="3093" width="6.375" style="2" customWidth="1"/>
    <col min="3094" max="3328" width="9" style="2"/>
    <col min="3329" max="3329" width="10" style="2" customWidth="1"/>
    <col min="3330" max="3349" width="6.375" style="2" customWidth="1"/>
    <col min="3350" max="3584" width="9" style="2"/>
    <col min="3585" max="3585" width="10" style="2" customWidth="1"/>
    <col min="3586" max="3605" width="6.375" style="2" customWidth="1"/>
    <col min="3606" max="3840" width="9" style="2"/>
    <col min="3841" max="3841" width="10" style="2" customWidth="1"/>
    <col min="3842" max="3861" width="6.375" style="2" customWidth="1"/>
    <col min="3862" max="4096" width="9" style="2"/>
    <col min="4097" max="4097" width="10" style="2" customWidth="1"/>
    <col min="4098" max="4117" width="6.375" style="2" customWidth="1"/>
    <col min="4118" max="4352" width="9" style="2"/>
    <col min="4353" max="4353" width="10" style="2" customWidth="1"/>
    <col min="4354" max="4373" width="6.375" style="2" customWidth="1"/>
    <col min="4374" max="4608" width="9" style="2"/>
    <col min="4609" max="4609" width="10" style="2" customWidth="1"/>
    <col min="4610" max="4629" width="6.375" style="2" customWidth="1"/>
    <col min="4630" max="4864" width="9" style="2"/>
    <col min="4865" max="4865" width="10" style="2" customWidth="1"/>
    <col min="4866" max="4885" width="6.375" style="2" customWidth="1"/>
    <col min="4886" max="5120" width="9" style="2"/>
    <col min="5121" max="5121" width="10" style="2" customWidth="1"/>
    <col min="5122" max="5141" width="6.375" style="2" customWidth="1"/>
    <col min="5142" max="5376" width="9" style="2"/>
    <col min="5377" max="5377" width="10" style="2" customWidth="1"/>
    <col min="5378" max="5397" width="6.375" style="2" customWidth="1"/>
    <col min="5398" max="5632" width="9" style="2"/>
    <col min="5633" max="5633" width="10" style="2" customWidth="1"/>
    <col min="5634" max="5653" width="6.375" style="2" customWidth="1"/>
    <col min="5654" max="5888" width="9" style="2"/>
    <col min="5889" max="5889" width="10" style="2" customWidth="1"/>
    <col min="5890" max="5909" width="6.375" style="2" customWidth="1"/>
    <col min="5910" max="6144" width="9" style="2"/>
    <col min="6145" max="6145" width="10" style="2" customWidth="1"/>
    <col min="6146" max="6165" width="6.375" style="2" customWidth="1"/>
    <col min="6166" max="6400" width="9" style="2"/>
    <col min="6401" max="6401" width="10" style="2" customWidth="1"/>
    <col min="6402" max="6421" width="6.375" style="2" customWidth="1"/>
    <col min="6422" max="6656" width="9" style="2"/>
    <col min="6657" max="6657" width="10" style="2" customWidth="1"/>
    <col min="6658" max="6677" width="6.375" style="2" customWidth="1"/>
    <col min="6678" max="6912" width="9" style="2"/>
    <col min="6913" max="6913" width="10" style="2" customWidth="1"/>
    <col min="6914" max="6933" width="6.375" style="2" customWidth="1"/>
    <col min="6934" max="7168" width="9" style="2"/>
    <col min="7169" max="7169" width="10" style="2" customWidth="1"/>
    <col min="7170" max="7189" width="6.375" style="2" customWidth="1"/>
    <col min="7190" max="7424" width="9" style="2"/>
    <col min="7425" max="7425" width="10" style="2" customWidth="1"/>
    <col min="7426" max="7445" width="6.375" style="2" customWidth="1"/>
    <col min="7446" max="7680" width="9" style="2"/>
    <col min="7681" max="7681" width="10" style="2" customWidth="1"/>
    <col min="7682" max="7701" width="6.375" style="2" customWidth="1"/>
    <col min="7702" max="7936" width="9" style="2"/>
    <col min="7937" max="7937" width="10" style="2" customWidth="1"/>
    <col min="7938" max="7957" width="6.375" style="2" customWidth="1"/>
    <col min="7958" max="8192" width="9" style="2"/>
    <col min="8193" max="8193" width="10" style="2" customWidth="1"/>
    <col min="8194" max="8213" width="6.375" style="2" customWidth="1"/>
    <col min="8214" max="8448" width="9" style="2"/>
    <col min="8449" max="8449" width="10" style="2" customWidth="1"/>
    <col min="8450" max="8469" width="6.375" style="2" customWidth="1"/>
    <col min="8470" max="8704" width="9" style="2"/>
    <col min="8705" max="8705" width="10" style="2" customWidth="1"/>
    <col min="8706" max="8725" width="6.375" style="2" customWidth="1"/>
    <col min="8726" max="8960" width="9" style="2"/>
    <col min="8961" max="8961" width="10" style="2" customWidth="1"/>
    <col min="8962" max="8981" width="6.375" style="2" customWidth="1"/>
    <col min="8982" max="9216" width="9" style="2"/>
    <col min="9217" max="9217" width="10" style="2" customWidth="1"/>
    <col min="9218" max="9237" width="6.375" style="2" customWidth="1"/>
    <col min="9238" max="9472" width="9" style="2"/>
    <col min="9473" max="9473" width="10" style="2" customWidth="1"/>
    <col min="9474" max="9493" width="6.375" style="2" customWidth="1"/>
    <col min="9494" max="9728" width="9" style="2"/>
    <col min="9729" max="9729" width="10" style="2" customWidth="1"/>
    <col min="9730" max="9749" width="6.375" style="2" customWidth="1"/>
    <col min="9750" max="9984" width="9" style="2"/>
    <col min="9985" max="9985" width="10" style="2" customWidth="1"/>
    <col min="9986" max="10005" width="6.375" style="2" customWidth="1"/>
    <col min="10006" max="10240" width="9" style="2"/>
    <col min="10241" max="10241" width="10" style="2" customWidth="1"/>
    <col min="10242" max="10261" width="6.375" style="2" customWidth="1"/>
    <col min="10262" max="10496" width="9" style="2"/>
    <col min="10497" max="10497" width="10" style="2" customWidth="1"/>
    <col min="10498" max="10517" width="6.375" style="2" customWidth="1"/>
    <col min="10518" max="10752" width="9" style="2"/>
    <col min="10753" max="10753" width="10" style="2" customWidth="1"/>
    <col min="10754" max="10773" width="6.375" style="2" customWidth="1"/>
    <col min="10774" max="11008" width="9" style="2"/>
    <col min="11009" max="11009" width="10" style="2" customWidth="1"/>
    <col min="11010" max="11029" width="6.375" style="2" customWidth="1"/>
    <col min="11030" max="11264" width="9" style="2"/>
    <col min="11265" max="11265" width="10" style="2" customWidth="1"/>
    <col min="11266" max="11285" width="6.375" style="2" customWidth="1"/>
    <col min="11286" max="11520" width="9" style="2"/>
    <col min="11521" max="11521" width="10" style="2" customWidth="1"/>
    <col min="11522" max="11541" width="6.375" style="2" customWidth="1"/>
    <col min="11542" max="11776" width="9" style="2"/>
    <col min="11777" max="11777" width="10" style="2" customWidth="1"/>
    <col min="11778" max="11797" width="6.375" style="2" customWidth="1"/>
    <col min="11798" max="12032" width="9" style="2"/>
    <col min="12033" max="12033" width="10" style="2" customWidth="1"/>
    <col min="12034" max="12053" width="6.375" style="2" customWidth="1"/>
    <col min="12054" max="12288" width="9" style="2"/>
    <col min="12289" max="12289" width="10" style="2" customWidth="1"/>
    <col min="12290" max="12309" width="6.375" style="2" customWidth="1"/>
    <col min="12310" max="12544" width="9" style="2"/>
    <col min="12545" max="12545" width="10" style="2" customWidth="1"/>
    <col min="12546" max="12565" width="6.375" style="2" customWidth="1"/>
    <col min="12566" max="12800" width="9" style="2"/>
    <col min="12801" max="12801" width="10" style="2" customWidth="1"/>
    <col min="12802" max="12821" width="6.375" style="2" customWidth="1"/>
    <col min="12822" max="13056" width="9" style="2"/>
    <col min="13057" max="13057" width="10" style="2" customWidth="1"/>
    <col min="13058" max="13077" width="6.375" style="2" customWidth="1"/>
    <col min="13078" max="13312" width="9" style="2"/>
    <col min="13313" max="13313" width="10" style="2" customWidth="1"/>
    <col min="13314" max="13333" width="6.375" style="2" customWidth="1"/>
    <col min="13334" max="13568" width="9" style="2"/>
    <col min="13569" max="13569" width="10" style="2" customWidth="1"/>
    <col min="13570" max="13589" width="6.375" style="2" customWidth="1"/>
    <col min="13590" max="13824" width="9" style="2"/>
    <col min="13825" max="13825" width="10" style="2" customWidth="1"/>
    <col min="13826" max="13845" width="6.375" style="2" customWidth="1"/>
    <col min="13846" max="14080" width="9" style="2"/>
    <col min="14081" max="14081" width="10" style="2" customWidth="1"/>
    <col min="14082" max="14101" width="6.375" style="2" customWidth="1"/>
    <col min="14102" max="14336" width="9" style="2"/>
    <col min="14337" max="14337" width="10" style="2" customWidth="1"/>
    <col min="14338" max="14357" width="6.375" style="2" customWidth="1"/>
    <col min="14358" max="14592" width="9" style="2"/>
    <col min="14593" max="14593" width="10" style="2" customWidth="1"/>
    <col min="14594" max="14613" width="6.375" style="2" customWidth="1"/>
    <col min="14614" max="14848" width="9" style="2"/>
    <col min="14849" max="14849" width="10" style="2" customWidth="1"/>
    <col min="14850" max="14869" width="6.375" style="2" customWidth="1"/>
    <col min="14870" max="15104" width="9" style="2"/>
    <col min="15105" max="15105" width="10" style="2" customWidth="1"/>
    <col min="15106" max="15125" width="6.375" style="2" customWidth="1"/>
    <col min="15126" max="15360" width="9" style="2"/>
    <col min="15361" max="15361" width="10" style="2" customWidth="1"/>
    <col min="15362" max="15381" width="6.375" style="2" customWidth="1"/>
    <col min="15382" max="15616" width="9" style="2"/>
    <col min="15617" max="15617" width="10" style="2" customWidth="1"/>
    <col min="15618" max="15637" width="6.375" style="2" customWidth="1"/>
    <col min="15638" max="15872" width="9" style="2"/>
    <col min="15873" max="15873" width="10" style="2" customWidth="1"/>
    <col min="15874" max="15893" width="6.375" style="2" customWidth="1"/>
    <col min="15894" max="16128" width="9" style="2"/>
    <col min="16129" max="16129" width="10" style="2" customWidth="1"/>
    <col min="16130" max="16149" width="6.375" style="2" customWidth="1"/>
    <col min="16150" max="16384" width="9" style="2"/>
  </cols>
  <sheetData>
    <row r="1" spans="1:21" ht="25.5" x14ac:dyDescent="0.15">
      <c r="A1" s="86" t="s">
        <v>66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21" ht="14.25" thickBot="1" x14ac:dyDescent="0.2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5"/>
      <c r="S2" s="34"/>
      <c r="T2" s="34"/>
      <c r="U2" s="36" t="s">
        <v>28</v>
      </c>
    </row>
    <row r="3" spans="1:21" ht="24.75" customHeight="1" x14ac:dyDescent="0.15">
      <c r="A3" s="81"/>
      <c r="B3" s="87" t="s">
        <v>1</v>
      </c>
      <c r="C3" s="88"/>
      <c r="D3" s="88"/>
      <c r="E3" s="88"/>
      <c r="F3" s="88"/>
      <c r="G3" s="88"/>
      <c r="H3" s="89"/>
      <c r="I3" s="87" t="s">
        <v>2</v>
      </c>
      <c r="J3" s="88"/>
      <c r="K3" s="88"/>
      <c r="L3" s="88"/>
      <c r="M3" s="88"/>
      <c r="N3" s="88"/>
      <c r="O3" s="89"/>
      <c r="P3" s="84" t="s">
        <v>3</v>
      </c>
      <c r="Q3" s="81"/>
      <c r="R3" s="85"/>
      <c r="S3" s="90" t="s">
        <v>54</v>
      </c>
      <c r="T3" s="91"/>
      <c r="U3" s="92"/>
    </row>
    <row r="4" spans="1:21" ht="24.75" customHeight="1" x14ac:dyDescent="0.15">
      <c r="A4" s="81"/>
      <c r="B4" s="96" t="s">
        <v>4</v>
      </c>
      <c r="C4" s="81"/>
      <c r="D4" s="81"/>
      <c r="E4" s="80" t="s">
        <v>5</v>
      </c>
      <c r="F4" s="81"/>
      <c r="G4" s="81"/>
      <c r="H4" s="82" t="s">
        <v>40</v>
      </c>
      <c r="I4" s="96" t="s">
        <v>6</v>
      </c>
      <c r="J4" s="81"/>
      <c r="K4" s="81"/>
      <c r="L4" s="80" t="s">
        <v>7</v>
      </c>
      <c r="M4" s="81"/>
      <c r="N4" s="81"/>
      <c r="O4" s="82" t="s">
        <v>40</v>
      </c>
      <c r="P4" s="84" t="s">
        <v>8</v>
      </c>
      <c r="Q4" s="81"/>
      <c r="R4" s="85"/>
      <c r="S4" s="93"/>
      <c r="T4" s="94"/>
      <c r="U4" s="95"/>
    </row>
    <row r="5" spans="1:21" ht="24.75" customHeight="1" x14ac:dyDescent="0.15">
      <c r="A5" s="81"/>
      <c r="B5" s="67" t="s">
        <v>9</v>
      </c>
      <c r="C5" s="65" t="s">
        <v>10</v>
      </c>
      <c r="D5" s="65" t="s">
        <v>12</v>
      </c>
      <c r="E5" s="65" t="s">
        <v>9</v>
      </c>
      <c r="F5" s="65" t="s">
        <v>10</v>
      </c>
      <c r="G5" s="65" t="s">
        <v>12</v>
      </c>
      <c r="H5" s="83"/>
      <c r="I5" s="67" t="s">
        <v>9</v>
      </c>
      <c r="J5" s="65" t="s">
        <v>10</v>
      </c>
      <c r="K5" s="65" t="s">
        <v>40</v>
      </c>
      <c r="L5" s="65" t="s">
        <v>9</v>
      </c>
      <c r="M5" s="65" t="s">
        <v>10</v>
      </c>
      <c r="N5" s="65" t="s">
        <v>12</v>
      </c>
      <c r="O5" s="83"/>
      <c r="P5" s="66" t="s">
        <v>9</v>
      </c>
      <c r="Q5" s="65" t="s">
        <v>10</v>
      </c>
      <c r="R5" s="37" t="s">
        <v>12</v>
      </c>
      <c r="S5" s="67" t="s">
        <v>9</v>
      </c>
      <c r="T5" s="65" t="s">
        <v>10</v>
      </c>
      <c r="U5" s="38" t="s">
        <v>40</v>
      </c>
    </row>
    <row r="6" spans="1:21" ht="30.75" customHeight="1" x14ac:dyDescent="0.15">
      <c r="A6" s="65" t="s">
        <v>13</v>
      </c>
      <c r="B6" s="39">
        <v>69</v>
      </c>
      <c r="C6" s="40">
        <v>62</v>
      </c>
      <c r="D6" s="40">
        <v>131</v>
      </c>
      <c r="E6" s="40">
        <v>343</v>
      </c>
      <c r="F6" s="40">
        <v>301</v>
      </c>
      <c r="G6" s="40">
        <v>644</v>
      </c>
      <c r="H6" s="41">
        <v>-513</v>
      </c>
      <c r="I6" s="39">
        <v>807</v>
      </c>
      <c r="J6" s="40">
        <v>466</v>
      </c>
      <c r="K6" s="40">
        <v>1273</v>
      </c>
      <c r="L6" s="40">
        <v>825</v>
      </c>
      <c r="M6" s="40">
        <v>566</v>
      </c>
      <c r="N6" s="40">
        <v>1391</v>
      </c>
      <c r="O6" s="41">
        <v>-118</v>
      </c>
      <c r="P6" s="42">
        <v>-116</v>
      </c>
      <c r="Q6" s="42">
        <v>-52</v>
      </c>
      <c r="R6" s="43">
        <v>-168</v>
      </c>
      <c r="S6" s="44">
        <v>-408</v>
      </c>
      <c r="T6" s="45">
        <v>-391</v>
      </c>
      <c r="U6" s="46">
        <v>-799</v>
      </c>
    </row>
    <row r="7" spans="1:21" ht="30.75" customHeight="1" x14ac:dyDescent="0.15">
      <c r="A7" s="65" t="s">
        <v>25</v>
      </c>
      <c r="B7" s="39">
        <v>128</v>
      </c>
      <c r="C7" s="40">
        <v>113</v>
      </c>
      <c r="D7" s="40">
        <v>241</v>
      </c>
      <c r="E7" s="40">
        <v>474</v>
      </c>
      <c r="F7" s="40">
        <v>421</v>
      </c>
      <c r="G7" s="40">
        <v>895</v>
      </c>
      <c r="H7" s="41">
        <v>-654</v>
      </c>
      <c r="I7" s="39">
        <v>779</v>
      </c>
      <c r="J7" s="40">
        <v>548</v>
      </c>
      <c r="K7" s="40">
        <v>1327</v>
      </c>
      <c r="L7" s="40">
        <v>1014</v>
      </c>
      <c r="M7" s="40">
        <v>750</v>
      </c>
      <c r="N7" s="40">
        <v>1764</v>
      </c>
      <c r="O7" s="41">
        <v>-437</v>
      </c>
      <c r="P7" s="42">
        <v>103</v>
      </c>
      <c r="Q7" s="42">
        <v>99</v>
      </c>
      <c r="R7" s="43">
        <v>202</v>
      </c>
      <c r="S7" s="44">
        <v>-478</v>
      </c>
      <c r="T7" s="45">
        <v>-411</v>
      </c>
      <c r="U7" s="46">
        <v>-889</v>
      </c>
    </row>
    <row r="8" spans="1:21" ht="30.75" customHeight="1" x14ac:dyDescent="0.15">
      <c r="A8" s="65" t="s">
        <v>14</v>
      </c>
      <c r="B8" s="39">
        <v>35</v>
      </c>
      <c r="C8" s="40">
        <v>33</v>
      </c>
      <c r="D8" s="40">
        <v>68</v>
      </c>
      <c r="E8" s="40">
        <v>186</v>
      </c>
      <c r="F8" s="40">
        <v>176</v>
      </c>
      <c r="G8" s="40">
        <v>362</v>
      </c>
      <c r="H8" s="41">
        <v>-294</v>
      </c>
      <c r="I8" s="39">
        <v>386</v>
      </c>
      <c r="J8" s="40">
        <v>269</v>
      </c>
      <c r="K8" s="40">
        <v>655</v>
      </c>
      <c r="L8" s="40">
        <v>460</v>
      </c>
      <c r="M8" s="40">
        <v>318</v>
      </c>
      <c r="N8" s="40">
        <v>778</v>
      </c>
      <c r="O8" s="41">
        <v>-123</v>
      </c>
      <c r="P8" s="42">
        <v>42</v>
      </c>
      <c r="Q8" s="42">
        <v>-7</v>
      </c>
      <c r="R8" s="43">
        <v>35</v>
      </c>
      <c r="S8" s="44">
        <v>-183</v>
      </c>
      <c r="T8" s="45">
        <v>-199</v>
      </c>
      <c r="U8" s="46">
        <v>-382</v>
      </c>
    </row>
    <row r="9" spans="1:21" ht="30.75" customHeight="1" x14ac:dyDescent="0.15">
      <c r="A9" s="65" t="s">
        <v>15</v>
      </c>
      <c r="B9" s="39">
        <v>40</v>
      </c>
      <c r="C9" s="40">
        <v>52</v>
      </c>
      <c r="D9" s="40">
        <v>92</v>
      </c>
      <c r="E9" s="40">
        <v>159</v>
      </c>
      <c r="F9" s="40">
        <v>123</v>
      </c>
      <c r="G9" s="40">
        <v>282</v>
      </c>
      <c r="H9" s="41">
        <v>-190</v>
      </c>
      <c r="I9" s="39">
        <v>203</v>
      </c>
      <c r="J9" s="40">
        <v>197</v>
      </c>
      <c r="K9" s="40">
        <v>400</v>
      </c>
      <c r="L9" s="40">
        <v>272</v>
      </c>
      <c r="M9" s="40">
        <v>241</v>
      </c>
      <c r="N9" s="40">
        <v>513</v>
      </c>
      <c r="O9" s="41">
        <v>-113</v>
      </c>
      <c r="P9" s="42">
        <v>-39</v>
      </c>
      <c r="Q9" s="42">
        <v>-47</v>
      </c>
      <c r="R9" s="43">
        <v>-86</v>
      </c>
      <c r="S9" s="44">
        <v>-227</v>
      </c>
      <c r="T9" s="45">
        <v>-162</v>
      </c>
      <c r="U9" s="46">
        <v>-389</v>
      </c>
    </row>
    <row r="10" spans="1:21" ht="30.75" customHeight="1" x14ac:dyDescent="0.15">
      <c r="A10" s="65" t="s">
        <v>16</v>
      </c>
      <c r="B10" s="39">
        <v>20</v>
      </c>
      <c r="C10" s="40">
        <v>17</v>
      </c>
      <c r="D10" s="40">
        <v>37</v>
      </c>
      <c r="E10" s="40">
        <v>70</v>
      </c>
      <c r="F10" s="40">
        <v>41</v>
      </c>
      <c r="G10" s="40">
        <v>111</v>
      </c>
      <c r="H10" s="41">
        <v>-74</v>
      </c>
      <c r="I10" s="39">
        <v>80</v>
      </c>
      <c r="J10" s="40">
        <v>58</v>
      </c>
      <c r="K10" s="40">
        <v>138</v>
      </c>
      <c r="L10" s="40">
        <v>111</v>
      </c>
      <c r="M10" s="40">
        <v>92</v>
      </c>
      <c r="N10" s="40">
        <v>203</v>
      </c>
      <c r="O10" s="41">
        <v>-65</v>
      </c>
      <c r="P10" s="42">
        <v>8</v>
      </c>
      <c r="Q10" s="42">
        <v>13</v>
      </c>
      <c r="R10" s="43">
        <v>21</v>
      </c>
      <c r="S10" s="44">
        <v>-73</v>
      </c>
      <c r="T10" s="45">
        <v>-45</v>
      </c>
      <c r="U10" s="46">
        <v>-118</v>
      </c>
    </row>
    <row r="11" spans="1:21" ht="30.75" customHeight="1" x14ac:dyDescent="0.15">
      <c r="A11" s="65" t="s">
        <v>17</v>
      </c>
      <c r="B11" s="39">
        <v>0</v>
      </c>
      <c r="C11" s="40">
        <v>0</v>
      </c>
      <c r="D11" s="40">
        <v>0</v>
      </c>
      <c r="E11" s="40">
        <v>12</v>
      </c>
      <c r="F11" s="40">
        <v>21</v>
      </c>
      <c r="G11" s="40">
        <v>33</v>
      </c>
      <c r="H11" s="41">
        <v>-33</v>
      </c>
      <c r="I11" s="39">
        <v>5</v>
      </c>
      <c r="J11" s="40">
        <v>3</v>
      </c>
      <c r="K11" s="40">
        <v>8</v>
      </c>
      <c r="L11" s="40">
        <v>5</v>
      </c>
      <c r="M11" s="40">
        <v>12</v>
      </c>
      <c r="N11" s="40">
        <v>17</v>
      </c>
      <c r="O11" s="41">
        <v>-9</v>
      </c>
      <c r="P11" s="42">
        <v>-2</v>
      </c>
      <c r="Q11" s="42">
        <v>1</v>
      </c>
      <c r="R11" s="43">
        <v>-1</v>
      </c>
      <c r="S11" s="44">
        <v>-14</v>
      </c>
      <c r="T11" s="45">
        <v>-29</v>
      </c>
      <c r="U11" s="46">
        <v>-43</v>
      </c>
    </row>
    <row r="12" spans="1:21" ht="30.75" customHeight="1" thickBot="1" x14ac:dyDescent="0.2">
      <c r="A12" s="47" t="s">
        <v>20</v>
      </c>
      <c r="B12" s="48">
        <v>19</v>
      </c>
      <c r="C12" s="49">
        <v>19</v>
      </c>
      <c r="D12" s="40">
        <v>38</v>
      </c>
      <c r="E12" s="49">
        <v>84</v>
      </c>
      <c r="F12" s="49">
        <v>75</v>
      </c>
      <c r="G12" s="40">
        <v>159</v>
      </c>
      <c r="H12" s="41">
        <v>-121</v>
      </c>
      <c r="I12" s="48">
        <v>105</v>
      </c>
      <c r="J12" s="49">
        <v>99</v>
      </c>
      <c r="K12" s="40">
        <v>204</v>
      </c>
      <c r="L12" s="49">
        <v>150</v>
      </c>
      <c r="M12" s="49">
        <v>155</v>
      </c>
      <c r="N12" s="40">
        <v>305</v>
      </c>
      <c r="O12" s="50">
        <v>-101</v>
      </c>
      <c r="P12" s="42">
        <v>4</v>
      </c>
      <c r="Q12" s="42">
        <v>-7</v>
      </c>
      <c r="R12" s="43">
        <v>-3</v>
      </c>
      <c r="S12" s="44">
        <v>-106</v>
      </c>
      <c r="T12" s="51">
        <v>-119</v>
      </c>
      <c r="U12" s="52">
        <v>-225</v>
      </c>
    </row>
    <row r="13" spans="1:21" ht="30.75" customHeight="1" thickTop="1" thickBot="1" x14ac:dyDescent="0.2">
      <c r="A13" s="53" t="s">
        <v>54</v>
      </c>
      <c r="B13" s="54">
        <v>311</v>
      </c>
      <c r="C13" s="55">
        <v>296</v>
      </c>
      <c r="D13" s="55">
        <v>607</v>
      </c>
      <c r="E13" s="55">
        <v>1328</v>
      </c>
      <c r="F13" s="55">
        <v>1158</v>
      </c>
      <c r="G13" s="55">
        <v>2486</v>
      </c>
      <c r="H13" s="56">
        <v>-1879</v>
      </c>
      <c r="I13" s="54">
        <v>2365</v>
      </c>
      <c r="J13" s="57">
        <v>1640</v>
      </c>
      <c r="K13" s="55">
        <v>4005</v>
      </c>
      <c r="L13" s="55">
        <v>2837</v>
      </c>
      <c r="M13" s="55">
        <v>2134</v>
      </c>
      <c r="N13" s="55">
        <v>4971</v>
      </c>
      <c r="O13" s="56">
        <v>-966</v>
      </c>
      <c r="P13" s="58">
        <v>0</v>
      </c>
      <c r="Q13" s="59">
        <v>0</v>
      </c>
      <c r="R13" s="59">
        <v>0</v>
      </c>
      <c r="S13" s="60">
        <v>-1489</v>
      </c>
      <c r="T13" s="61">
        <v>-1356</v>
      </c>
      <c r="U13" s="62">
        <v>-2845</v>
      </c>
    </row>
    <row r="14" spans="1:21" x14ac:dyDescent="0.15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</sheetData>
  <mergeCells count="13">
    <mergeCell ref="L4:N4"/>
    <mergeCell ref="O4:O5"/>
    <mergeCell ref="P4:R4"/>
    <mergeCell ref="A1:U1"/>
    <mergeCell ref="A3:A5"/>
    <mergeCell ref="B3:H3"/>
    <mergeCell ref="I3:O3"/>
    <mergeCell ref="P3:R3"/>
    <mergeCell ref="S3:U4"/>
    <mergeCell ref="B4:D4"/>
    <mergeCell ref="E4:G4"/>
    <mergeCell ref="H4:H5"/>
    <mergeCell ref="I4:K4"/>
  </mergeCells>
  <phoneticPr fontId="2"/>
  <printOptions horizontalCentered="1"/>
  <pageMargins left="0.19685039370078741" right="0.19685039370078741" top="0.98425196850393704" bottom="0.39370078740157483" header="0.94488188976377963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5573B-8FE4-4725-9FCA-97168D6015C4}">
  <sheetPr>
    <pageSetUpPr fitToPage="1"/>
  </sheetPr>
  <dimension ref="A1:U20"/>
  <sheetViews>
    <sheetView showGridLines="0" zoomScale="70" zoomScaleNormal="70" workbookViewId="0">
      <selection activeCell="F7" sqref="F7:T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00" t="s">
        <v>26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3" spans="1:21" x14ac:dyDescent="0.15">
      <c r="Q3" s="3"/>
      <c r="U3" s="4" t="s">
        <v>69</v>
      </c>
    </row>
    <row r="4" spans="1:21" x14ac:dyDescent="0.15">
      <c r="A4" s="97"/>
      <c r="B4" s="97" t="s">
        <v>0</v>
      </c>
      <c r="C4" s="97" t="s">
        <v>22</v>
      </c>
      <c r="D4" s="97"/>
      <c r="E4" s="97"/>
      <c r="F4" s="97" t="s">
        <v>1</v>
      </c>
      <c r="G4" s="97"/>
      <c r="H4" s="97"/>
      <c r="I4" s="97"/>
      <c r="J4" s="97"/>
      <c r="K4" s="97"/>
      <c r="L4" s="97" t="s">
        <v>2</v>
      </c>
      <c r="M4" s="97"/>
      <c r="N4" s="97"/>
      <c r="O4" s="97"/>
      <c r="P4" s="97"/>
      <c r="Q4" s="97"/>
      <c r="R4" s="97" t="s">
        <v>3</v>
      </c>
      <c r="S4" s="97"/>
      <c r="T4" s="97"/>
      <c r="U4" s="101" t="s">
        <v>24</v>
      </c>
    </row>
    <row r="5" spans="1:21" x14ac:dyDescent="0.15">
      <c r="A5" s="97"/>
      <c r="B5" s="97"/>
      <c r="C5" s="97"/>
      <c r="D5" s="97"/>
      <c r="E5" s="97"/>
      <c r="F5" s="97" t="s">
        <v>4</v>
      </c>
      <c r="G5" s="97"/>
      <c r="H5" s="97"/>
      <c r="I5" s="97" t="s">
        <v>5</v>
      </c>
      <c r="J5" s="97"/>
      <c r="K5" s="97"/>
      <c r="L5" s="97" t="s">
        <v>6</v>
      </c>
      <c r="M5" s="97"/>
      <c r="N5" s="97"/>
      <c r="O5" s="97" t="s">
        <v>7</v>
      </c>
      <c r="P5" s="97"/>
      <c r="Q5" s="97"/>
      <c r="R5" s="97" t="s">
        <v>8</v>
      </c>
      <c r="S5" s="97"/>
      <c r="T5" s="97"/>
      <c r="U5" s="102"/>
    </row>
    <row r="6" spans="1:21" x14ac:dyDescent="0.15">
      <c r="A6" s="97"/>
      <c r="B6" s="97"/>
      <c r="C6" s="68" t="s">
        <v>9</v>
      </c>
      <c r="D6" s="68" t="s">
        <v>10</v>
      </c>
      <c r="E6" s="68" t="s">
        <v>11</v>
      </c>
      <c r="F6" s="68" t="s">
        <v>9</v>
      </c>
      <c r="G6" s="68" t="s">
        <v>10</v>
      </c>
      <c r="H6" s="68" t="s">
        <v>12</v>
      </c>
      <c r="I6" s="68" t="s">
        <v>9</v>
      </c>
      <c r="J6" s="68" t="s">
        <v>10</v>
      </c>
      <c r="K6" s="68" t="s">
        <v>12</v>
      </c>
      <c r="L6" s="68" t="s">
        <v>9</v>
      </c>
      <c r="M6" s="68" t="s">
        <v>10</v>
      </c>
      <c r="N6" s="68" t="s">
        <v>12</v>
      </c>
      <c r="O6" s="68" t="s">
        <v>9</v>
      </c>
      <c r="P6" s="68" t="s">
        <v>10</v>
      </c>
      <c r="Q6" s="68" t="s">
        <v>12</v>
      </c>
      <c r="R6" s="68" t="s">
        <v>9</v>
      </c>
      <c r="S6" s="68" t="s">
        <v>10</v>
      </c>
      <c r="T6" s="68" t="s">
        <v>12</v>
      </c>
      <c r="U6" s="102"/>
    </row>
    <row r="7" spans="1:21" ht="36.75" customHeight="1" x14ac:dyDescent="0.15">
      <c r="A7" s="68" t="s">
        <v>13</v>
      </c>
      <c r="B7" s="7">
        <v>19516</v>
      </c>
      <c r="C7" s="7">
        <v>19295</v>
      </c>
      <c r="D7" s="7">
        <v>19004</v>
      </c>
      <c r="E7" s="7">
        <f>SUM(C7:D7)</f>
        <v>38299</v>
      </c>
      <c r="F7" s="5">
        <v>3</v>
      </c>
      <c r="G7" s="5">
        <v>0</v>
      </c>
      <c r="H7" s="5">
        <f>SUM(F7+G7)</f>
        <v>3</v>
      </c>
      <c r="I7" s="5">
        <v>29</v>
      </c>
      <c r="J7" s="5">
        <v>25</v>
      </c>
      <c r="K7" s="5">
        <f t="shared" ref="K7:K13" si="0">SUM(I7+J7)</f>
        <v>54</v>
      </c>
      <c r="L7" s="5">
        <v>36</v>
      </c>
      <c r="M7" s="5">
        <v>37</v>
      </c>
      <c r="N7" s="5">
        <f t="shared" ref="N7:N13" si="1">SUM(L7+M7)</f>
        <v>73</v>
      </c>
      <c r="O7" s="5">
        <v>49</v>
      </c>
      <c r="P7" s="5">
        <v>35</v>
      </c>
      <c r="Q7" s="5">
        <f t="shared" ref="Q7:Q13" si="2">SUM(O7+P7)</f>
        <v>84</v>
      </c>
      <c r="R7" s="6">
        <v>4</v>
      </c>
      <c r="S7" s="6">
        <v>-3</v>
      </c>
      <c r="T7" s="6">
        <f t="shared" ref="T7:T13" si="3">SUM(R7+S7)</f>
        <v>1</v>
      </c>
      <c r="U7" s="7">
        <f>H7-K7+N7-Q7+T7</f>
        <v>-61</v>
      </c>
    </row>
    <row r="8" spans="1:21" ht="36.75" customHeight="1" x14ac:dyDescent="0.15">
      <c r="A8" s="68" t="s">
        <v>25</v>
      </c>
      <c r="B8" s="7">
        <v>27555</v>
      </c>
      <c r="C8" s="7">
        <v>28585</v>
      </c>
      <c r="D8" s="7">
        <v>28808</v>
      </c>
      <c r="E8" s="7">
        <f>SUM(C8:D8)</f>
        <v>57393</v>
      </c>
      <c r="F8" s="5">
        <v>7</v>
      </c>
      <c r="G8" s="5">
        <v>10</v>
      </c>
      <c r="H8" s="5">
        <f t="shared" ref="H8:H13" si="4">SUM(F8+G8)</f>
        <v>17</v>
      </c>
      <c r="I8" s="5">
        <v>53</v>
      </c>
      <c r="J8" s="5">
        <v>33</v>
      </c>
      <c r="K8" s="5">
        <f t="shared" si="0"/>
        <v>86</v>
      </c>
      <c r="L8" s="5">
        <v>51</v>
      </c>
      <c r="M8" s="5">
        <v>36</v>
      </c>
      <c r="N8" s="5">
        <f t="shared" si="1"/>
        <v>87</v>
      </c>
      <c r="O8" s="5">
        <v>72</v>
      </c>
      <c r="P8" s="5">
        <v>47</v>
      </c>
      <c r="Q8" s="5">
        <f t="shared" si="2"/>
        <v>119</v>
      </c>
      <c r="R8" s="6">
        <v>1</v>
      </c>
      <c r="S8" s="6">
        <v>11</v>
      </c>
      <c r="T8" s="6">
        <f t="shared" si="3"/>
        <v>12</v>
      </c>
      <c r="U8" s="7">
        <f>H8-K8+N8-Q8+T8</f>
        <v>-89</v>
      </c>
    </row>
    <row r="9" spans="1:21" ht="36.75" customHeight="1" x14ac:dyDescent="0.15">
      <c r="A9" s="68" t="s">
        <v>14</v>
      </c>
      <c r="B9" s="7">
        <v>10347</v>
      </c>
      <c r="C9" s="7">
        <v>10816</v>
      </c>
      <c r="D9" s="7">
        <v>10624</v>
      </c>
      <c r="E9" s="7">
        <f t="shared" ref="E9:E12" si="5">SUM(C9:D9)</f>
        <v>21440</v>
      </c>
      <c r="F9" s="5">
        <v>2</v>
      </c>
      <c r="G9" s="5">
        <v>2</v>
      </c>
      <c r="H9" s="5">
        <f>SUM(F9+G9)</f>
        <v>4</v>
      </c>
      <c r="I9" s="5">
        <v>12</v>
      </c>
      <c r="J9" s="5">
        <v>7</v>
      </c>
      <c r="K9" s="5">
        <f>SUM(I9+J9)</f>
        <v>19</v>
      </c>
      <c r="L9" s="5">
        <v>17</v>
      </c>
      <c r="M9" s="5">
        <v>13</v>
      </c>
      <c r="N9" s="5">
        <f>SUM(L9+M9)</f>
        <v>30</v>
      </c>
      <c r="O9" s="5">
        <v>22</v>
      </c>
      <c r="P9" s="5">
        <v>15</v>
      </c>
      <c r="Q9" s="5">
        <f t="shared" si="2"/>
        <v>37</v>
      </c>
      <c r="R9" s="6">
        <v>8</v>
      </c>
      <c r="S9" s="6">
        <v>3</v>
      </c>
      <c r="T9" s="6">
        <f t="shared" si="3"/>
        <v>11</v>
      </c>
      <c r="U9" s="7">
        <f t="shared" ref="U9:U13" si="6">H9-K9+N9-Q9+T9</f>
        <v>-11</v>
      </c>
    </row>
    <row r="10" spans="1:21" ht="36.75" customHeight="1" x14ac:dyDescent="0.15">
      <c r="A10" s="68" t="s">
        <v>15</v>
      </c>
      <c r="B10" s="7">
        <v>9164</v>
      </c>
      <c r="C10" s="7">
        <v>9903</v>
      </c>
      <c r="D10" s="7">
        <v>10473</v>
      </c>
      <c r="E10" s="7">
        <f t="shared" si="5"/>
        <v>20376</v>
      </c>
      <c r="F10" s="5">
        <v>2</v>
      </c>
      <c r="G10" s="5">
        <v>2</v>
      </c>
      <c r="H10" s="5">
        <f t="shared" si="4"/>
        <v>4</v>
      </c>
      <c r="I10" s="5">
        <v>11</v>
      </c>
      <c r="J10" s="5">
        <v>11</v>
      </c>
      <c r="K10" s="5">
        <f t="shared" si="0"/>
        <v>22</v>
      </c>
      <c r="L10" s="5">
        <v>12</v>
      </c>
      <c r="M10" s="5">
        <v>18</v>
      </c>
      <c r="N10" s="5">
        <f t="shared" si="1"/>
        <v>30</v>
      </c>
      <c r="O10" s="5">
        <v>21</v>
      </c>
      <c r="P10" s="5">
        <v>13</v>
      </c>
      <c r="Q10" s="5">
        <f t="shared" si="2"/>
        <v>34</v>
      </c>
      <c r="R10" s="6">
        <v>-13</v>
      </c>
      <c r="S10" s="6">
        <v>-10</v>
      </c>
      <c r="T10" s="6">
        <f t="shared" si="3"/>
        <v>-23</v>
      </c>
      <c r="U10" s="7">
        <f>H10-K10+N10-Q10+T10</f>
        <v>-45</v>
      </c>
    </row>
    <row r="11" spans="1:21" ht="36.75" customHeight="1" x14ac:dyDescent="0.15">
      <c r="A11" s="68" t="s">
        <v>16</v>
      </c>
      <c r="B11" s="7">
        <v>3749</v>
      </c>
      <c r="C11" s="7">
        <v>4369</v>
      </c>
      <c r="D11" s="7">
        <v>4563</v>
      </c>
      <c r="E11" s="7">
        <f t="shared" si="5"/>
        <v>8932</v>
      </c>
      <c r="F11" s="5">
        <v>1</v>
      </c>
      <c r="G11" s="5">
        <v>2</v>
      </c>
      <c r="H11" s="5">
        <f t="shared" si="4"/>
        <v>3</v>
      </c>
      <c r="I11" s="5">
        <v>8</v>
      </c>
      <c r="J11" s="5">
        <v>2</v>
      </c>
      <c r="K11" s="5">
        <f>SUM(I11+J11)</f>
        <v>10</v>
      </c>
      <c r="L11" s="5">
        <v>4</v>
      </c>
      <c r="M11" s="5">
        <v>2</v>
      </c>
      <c r="N11" s="5">
        <f t="shared" si="1"/>
        <v>6</v>
      </c>
      <c r="O11" s="5">
        <v>6</v>
      </c>
      <c r="P11" s="5">
        <v>3</v>
      </c>
      <c r="Q11" s="5">
        <f t="shared" si="2"/>
        <v>9</v>
      </c>
      <c r="R11" s="6">
        <v>0</v>
      </c>
      <c r="S11" s="6">
        <v>-4</v>
      </c>
      <c r="T11" s="6">
        <f t="shared" si="3"/>
        <v>-4</v>
      </c>
      <c r="U11" s="7">
        <f t="shared" si="6"/>
        <v>-14</v>
      </c>
    </row>
    <row r="12" spans="1:21" ht="36.75" customHeight="1" x14ac:dyDescent="0.15">
      <c r="A12" s="68" t="s">
        <v>17</v>
      </c>
      <c r="B12" s="7">
        <v>387</v>
      </c>
      <c r="C12" s="7">
        <v>408</v>
      </c>
      <c r="D12" s="7">
        <v>452</v>
      </c>
      <c r="E12" s="7">
        <f t="shared" si="5"/>
        <v>860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0</v>
      </c>
      <c r="K12" s="5">
        <f t="shared" si="0"/>
        <v>1</v>
      </c>
      <c r="L12" s="5">
        <v>0</v>
      </c>
      <c r="M12" s="5">
        <v>1</v>
      </c>
      <c r="N12" s="5">
        <f t="shared" si="1"/>
        <v>1</v>
      </c>
      <c r="O12" s="5">
        <v>0</v>
      </c>
      <c r="P12" s="5">
        <v>1</v>
      </c>
      <c r="Q12" s="5">
        <f t="shared" si="2"/>
        <v>1</v>
      </c>
      <c r="R12" s="6">
        <v>0</v>
      </c>
      <c r="S12" s="6">
        <v>0</v>
      </c>
      <c r="T12" s="6">
        <f t="shared" si="3"/>
        <v>0</v>
      </c>
      <c r="U12" s="7">
        <f t="shared" si="6"/>
        <v>-1</v>
      </c>
    </row>
    <row r="13" spans="1:21" ht="36.75" customHeight="1" thickBot="1" x14ac:dyDescent="0.2">
      <c r="A13" s="9" t="s">
        <v>20</v>
      </c>
      <c r="B13" s="24">
        <v>5064</v>
      </c>
      <c r="C13" s="24">
        <v>6001</v>
      </c>
      <c r="D13" s="24">
        <v>6333</v>
      </c>
      <c r="E13" s="7">
        <f>SUM(C13:D13)</f>
        <v>12334</v>
      </c>
      <c r="F13" s="10">
        <v>2</v>
      </c>
      <c r="G13" s="10">
        <v>3</v>
      </c>
      <c r="H13" s="10">
        <f t="shared" si="4"/>
        <v>5</v>
      </c>
      <c r="I13" s="10">
        <v>5</v>
      </c>
      <c r="J13" s="10">
        <v>4</v>
      </c>
      <c r="K13" s="10">
        <f t="shared" si="0"/>
        <v>9</v>
      </c>
      <c r="L13" s="10">
        <v>4</v>
      </c>
      <c r="M13" s="10">
        <v>2</v>
      </c>
      <c r="N13" s="10">
        <f t="shared" si="1"/>
        <v>6</v>
      </c>
      <c r="O13" s="10">
        <v>4</v>
      </c>
      <c r="P13" s="10">
        <v>5</v>
      </c>
      <c r="Q13" s="10">
        <f t="shared" si="2"/>
        <v>9</v>
      </c>
      <c r="R13" s="11">
        <v>0</v>
      </c>
      <c r="S13" s="11">
        <v>3</v>
      </c>
      <c r="T13" s="6">
        <f t="shared" si="3"/>
        <v>3</v>
      </c>
      <c r="U13" s="7">
        <f t="shared" si="6"/>
        <v>-4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75782</v>
      </c>
      <c r="C14" s="20">
        <f>SUM(C7:C13)</f>
        <v>79377</v>
      </c>
      <c r="D14" s="20">
        <f>SUM(D7:D13)</f>
        <v>80257</v>
      </c>
      <c r="E14" s="18">
        <f>C14+D14</f>
        <v>159634</v>
      </c>
      <c r="F14" s="18">
        <f>SUM(F7:F13)</f>
        <v>17</v>
      </c>
      <c r="G14" s="18">
        <f>SUM(G7:G13)</f>
        <v>19</v>
      </c>
      <c r="H14" s="18">
        <f>SUM(H7:H13)</f>
        <v>36</v>
      </c>
      <c r="I14" s="18">
        <f>SUM(I7:I13)</f>
        <v>119</v>
      </c>
      <c r="J14" s="18">
        <f t="shared" ref="J14:U14" si="7">SUM(J7:J13)</f>
        <v>82</v>
      </c>
      <c r="K14" s="18">
        <f>SUM(K7:K13)</f>
        <v>201</v>
      </c>
      <c r="L14" s="18">
        <f t="shared" si="7"/>
        <v>124</v>
      </c>
      <c r="M14" s="18">
        <f t="shared" si="7"/>
        <v>109</v>
      </c>
      <c r="N14" s="18">
        <f t="shared" si="7"/>
        <v>233</v>
      </c>
      <c r="O14" s="18">
        <f t="shared" si="7"/>
        <v>174</v>
      </c>
      <c r="P14" s="18">
        <f t="shared" si="7"/>
        <v>119</v>
      </c>
      <c r="Q14" s="18">
        <f>SUM(Q7:Q13)</f>
        <v>293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-225</v>
      </c>
    </row>
    <row r="15" spans="1:21" ht="36.75" customHeight="1" thickTop="1" x14ac:dyDescent="0.15">
      <c r="A15" s="12" t="s">
        <v>19</v>
      </c>
      <c r="B15" s="21">
        <f>B14-B16</f>
        <v>-65</v>
      </c>
      <c r="C15" s="21">
        <f>C14-C16</f>
        <v>-152</v>
      </c>
      <c r="D15" s="21">
        <f>D14-D16</f>
        <v>-73</v>
      </c>
      <c r="E15" s="21">
        <f>C15+D15</f>
        <v>-225</v>
      </c>
      <c r="F15" s="103">
        <f>H14-K14</f>
        <v>-165</v>
      </c>
      <c r="G15" s="104"/>
      <c r="H15" s="104"/>
      <c r="I15" s="104"/>
      <c r="J15" s="104"/>
      <c r="K15" s="105"/>
      <c r="L15" s="103">
        <f>N14-Q14</f>
        <v>-60</v>
      </c>
      <c r="M15" s="104"/>
      <c r="N15" s="104"/>
      <c r="O15" s="104"/>
      <c r="P15" s="104"/>
      <c r="Q15" s="105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75847</v>
      </c>
      <c r="C16" s="22">
        <v>79529</v>
      </c>
      <c r="D16" s="22">
        <v>80330</v>
      </c>
      <c r="E16" s="22">
        <v>159859</v>
      </c>
      <c r="G16" s="98" t="s">
        <v>27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</row>
    <row r="17" spans="1:21" x14ac:dyDescent="0.15">
      <c r="A17" s="3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</row>
    <row r="18" spans="1:21" x14ac:dyDescent="0.15">
      <c r="A18" s="3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</row>
    <row r="19" spans="1:21" x14ac:dyDescent="0.15"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74B23-080E-4026-B8DE-59DDFF5EE0FA}">
  <sheetPr>
    <pageSetUpPr fitToPage="1"/>
  </sheetPr>
  <dimension ref="A1:U20"/>
  <sheetViews>
    <sheetView showGridLines="0" zoomScale="130" zoomScaleNormal="130" workbookViewId="0">
      <selection activeCell="F7" sqref="F7:T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00" t="s">
        <v>26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3" spans="1:21" x14ac:dyDescent="0.15">
      <c r="Q3" s="3"/>
      <c r="U3" s="4" t="s">
        <v>55</v>
      </c>
    </row>
    <row r="4" spans="1:21" x14ac:dyDescent="0.15">
      <c r="A4" s="97"/>
      <c r="B4" s="97" t="s">
        <v>0</v>
      </c>
      <c r="C4" s="97" t="s">
        <v>22</v>
      </c>
      <c r="D4" s="97"/>
      <c r="E4" s="97"/>
      <c r="F4" s="97" t="s">
        <v>1</v>
      </c>
      <c r="G4" s="97"/>
      <c r="H4" s="97"/>
      <c r="I4" s="97"/>
      <c r="J4" s="97"/>
      <c r="K4" s="97"/>
      <c r="L4" s="97" t="s">
        <v>2</v>
      </c>
      <c r="M4" s="97"/>
      <c r="N4" s="97"/>
      <c r="O4" s="97"/>
      <c r="P4" s="97"/>
      <c r="Q4" s="97"/>
      <c r="R4" s="97" t="s">
        <v>3</v>
      </c>
      <c r="S4" s="97"/>
      <c r="T4" s="97"/>
      <c r="U4" s="101" t="s">
        <v>24</v>
      </c>
    </row>
    <row r="5" spans="1:21" x14ac:dyDescent="0.15">
      <c r="A5" s="97"/>
      <c r="B5" s="97"/>
      <c r="C5" s="97"/>
      <c r="D5" s="97"/>
      <c r="E5" s="97"/>
      <c r="F5" s="97" t="s">
        <v>4</v>
      </c>
      <c r="G5" s="97"/>
      <c r="H5" s="97"/>
      <c r="I5" s="97" t="s">
        <v>5</v>
      </c>
      <c r="J5" s="97"/>
      <c r="K5" s="97"/>
      <c r="L5" s="97" t="s">
        <v>6</v>
      </c>
      <c r="M5" s="97"/>
      <c r="N5" s="97"/>
      <c r="O5" s="97" t="s">
        <v>7</v>
      </c>
      <c r="P5" s="97"/>
      <c r="Q5" s="97"/>
      <c r="R5" s="97" t="s">
        <v>8</v>
      </c>
      <c r="S5" s="97"/>
      <c r="T5" s="97"/>
      <c r="U5" s="102"/>
    </row>
    <row r="6" spans="1:21" x14ac:dyDescent="0.15">
      <c r="A6" s="97"/>
      <c r="B6" s="97"/>
      <c r="C6" s="63" t="s">
        <v>9</v>
      </c>
      <c r="D6" s="63" t="s">
        <v>10</v>
      </c>
      <c r="E6" s="63" t="s">
        <v>11</v>
      </c>
      <c r="F6" s="63" t="s">
        <v>9</v>
      </c>
      <c r="G6" s="63" t="s">
        <v>10</v>
      </c>
      <c r="H6" s="63" t="s">
        <v>12</v>
      </c>
      <c r="I6" s="63" t="s">
        <v>9</v>
      </c>
      <c r="J6" s="63" t="s">
        <v>10</v>
      </c>
      <c r="K6" s="63" t="s">
        <v>12</v>
      </c>
      <c r="L6" s="63" t="s">
        <v>9</v>
      </c>
      <c r="M6" s="63" t="s">
        <v>10</v>
      </c>
      <c r="N6" s="63" t="s">
        <v>12</v>
      </c>
      <c r="O6" s="63" t="s">
        <v>9</v>
      </c>
      <c r="P6" s="63" t="s">
        <v>10</v>
      </c>
      <c r="Q6" s="63" t="s">
        <v>12</v>
      </c>
      <c r="R6" s="63" t="s">
        <v>9</v>
      </c>
      <c r="S6" s="63" t="s">
        <v>10</v>
      </c>
      <c r="T6" s="63" t="s">
        <v>12</v>
      </c>
      <c r="U6" s="102"/>
    </row>
    <row r="7" spans="1:21" ht="36.75" customHeight="1" x14ac:dyDescent="0.15">
      <c r="A7" s="63" t="s">
        <v>13</v>
      </c>
      <c r="B7" s="7">
        <v>19534</v>
      </c>
      <c r="C7" s="7">
        <v>19330</v>
      </c>
      <c r="D7" s="7">
        <v>19030</v>
      </c>
      <c r="E7" s="7">
        <f>SUM(C7:D7)</f>
        <v>38360</v>
      </c>
      <c r="F7" s="5">
        <v>6</v>
      </c>
      <c r="G7" s="5">
        <v>6</v>
      </c>
      <c r="H7" s="5">
        <f>SUM(F7+G7)</f>
        <v>12</v>
      </c>
      <c r="I7" s="5">
        <v>28</v>
      </c>
      <c r="J7" s="5">
        <v>24</v>
      </c>
      <c r="K7" s="5">
        <f t="shared" ref="K7:K13" si="0">SUM(I7+J7)</f>
        <v>52</v>
      </c>
      <c r="L7" s="5">
        <v>37</v>
      </c>
      <c r="M7" s="5">
        <v>34</v>
      </c>
      <c r="N7" s="5">
        <f t="shared" ref="N7:N13" si="1">SUM(L7+M7)</f>
        <v>71</v>
      </c>
      <c r="O7" s="5">
        <v>37</v>
      </c>
      <c r="P7" s="5">
        <v>27</v>
      </c>
      <c r="Q7" s="5">
        <f t="shared" ref="Q7:Q13" si="2">SUM(O7+P7)</f>
        <v>64</v>
      </c>
      <c r="R7" s="6">
        <v>-6</v>
      </c>
      <c r="S7" s="6">
        <v>-11</v>
      </c>
      <c r="T7" s="6">
        <f t="shared" ref="T7:T13" si="3">SUM(R7+S7)</f>
        <v>-17</v>
      </c>
      <c r="U7" s="7">
        <f>H7-K7+N7-Q7+T7</f>
        <v>-50</v>
      </c>
    </row>
    <row r="8" spans="1:21" ht="36.75" customHeight="1" x14ac:dyDescent="0.15">
      <c r="A8" s="63" t="s">
        <v>25</v>
      </c>
      <c r="B8" s="7">
        <v>27567</v>
      </c>
      <c r="C8" s="7">
        <v>28651</v>
      </c>
      <c r="D8" s="7">
        <v>28831</v>
      </c>
      <c r="E8" s="7">
        <f>SUM(C8:D8)</f>
        <v>57482</v>
      </c>
      <c r="F8" s="5">
        <v>11</v>
      </c>
      <c r="G8" s="5">
        <v>9</v>
      </c>
      <c r="H8" s="5">
        <f t="shared" ref="H8:H13" si="4">SUM(F8+G8)</f>
        <v>20</v>
      </c>
      <c r="I8" s="5">
        <v>33</v>
      </c>
      <c r="J8" s="5">
        <v>28</v>
      </c>
      <c r="K8" s="5">
        <f t="shared" si="0"/>
        <v>61</v>
      </c>
      <c r="L8" s="5">
        <v>56</v>
      </c>
      <c r="M8" s="5">
        <v>35</v>
      </c>
      <c r="N8" s="5">
        <f t="shared" si="1"/>
        <v>91</v>
      </c>
      <c r="O8" s="5">
        <v>47</v>
      </c>
      <c r="P8" s="5">
        <v>47</v>
      </c>
      <c r="Q8" s="5">
        <f t="shared" si="2"/>
        <v>94</v>
      </c>
      <c r="R8" s="6">
        <v>6</v>
      </c>
      <c r="S8" s="6">
        <v>8</v>
      </c>
      <c r="T8" s="6">
        <f t="shared" si="3"/>
        <v>14</v>
      </c>
      <c r="U8" s="7">
        <f>H8-K8+N8-Q8+T8</f>
        <v>-30</v>
      </c>
    </row>
    <row r="9" spans="1:21" ht="36.75" customHeight="1" x14ac:dyDescent="0.15">
      <c r="A9" s="63" t="s">
        <v>14</v>
      </c>
      <c r="B9" s="7">
        <v>10345</v>
      </c>
      <c r="C9" s="7">
        <v>10823</v>
      </c>
      <c r="D9" s="7">
        <v>10628</v>
      </c>
      <c r="E9" s="7">
        <f t="shared" ref="E9:E12" si="5">SUM(C9:D9)</f>
        <v>21451</v>
      </c>
      <c r="F9" s="5">
        <v>0</v>
      </c>
      <c r="G9" s="5">
        <v>4</v>
      </c>
      <c r="H9" s="5">
        <f>SUM(F9+G9)</f>
        <v>4</v>
      </c>
      <c r="I9" s="5">
        <v>20</v>
      </c>
      <c r="J9" s="5">
        <v>16</v>
      </c>
      <c r="K9" s="5">
        <f>SUM(I9+J9)</f>
        <v>36</v>
      </c>
      <c r="L9" s="5">
        <v>17</v>
      </c>
      <c r="M9" s="5">
        <v>16</v>
      </c>
      <c r="N9" s="5">
        <f>SUM(L9+M9)</f>
        <v>33</v>
      </c>
      <c r="O9" s="5">
        <v>21</v>
      </c>
      <c r="P9" s="5">
        <v>23</v>
      </c>
      <c r="Q9" s="5">
        <f t="shared" si="2"/>
        <v>44</v>
      </c>
      <c r="R9" s="6">
        <v>10</v>
      </c>
      <c r="S9" s="6">
        <v>2</v>
      </c>
      <c r="T9" s="6">
        <f t="shared" si="3"/>
        <v>12</v>
      </c>
      <c r="U9" s="7">
        <f t="shared" ref="U9:U13" si="6">H9-K9+N9-Q9+T9</f>
        <v>-31</v>
      </c>
    </row>
    <row r="10" spans="1:21" ht="36.75" customHeight="1" x14ac:dyDescent="0.15">
      <c r="A10" s="63" t="s">
        <v>15</v>
      </c>
      <c r="B10" s="7">
        <v>9190</v>
      </c>
      <c r="C10" s="7">
        <v>9934</v>
      </c>
      <c r="D10" s="7">
        <v>10487</v>
      </c>
      <c r="E10" s="7">
        <f t="shared" si="5"/>
        <v>20421</v>
      </c>
      <c r="F10" s="5">
        <v>6</v>
      </c>
      <c r="G10" s="5">
        <v>5</v>
      </c>
      <c r="H10" s="5">
        <f t="shared" si="4"/>
        <v>11</v>
      </c>
      <c r="I10" s="5">
        <v>12</v>
      </c>
      <c r="J10" s="5">
        <v>6</v>
      </c>
      <c r="K10" s="5">
        <f t="shared" si="0"/>
        <v>18</v>
      </c>
      <c r="L10" s="5">
        <v>13</v>
      </c>
      <c r="M10" s="5">
        <v>11</v>
      </c>
      <c r="N10" s="5">
        <f t="shared" si="1"/>
        <v>24</v>
      </c>
      <c r="O10" s="5">
        <v>17</v>
      </c>
      <c r="P10" s="5">
        <v>12</v>
      </c>
      <c r="Q10" s="5">
        <f t="shared" si="2"/>
        <v>29</v>
      </c>
      <c r="R10" s="6">
        <v>-8</v>
      </c>
      <c r="S10" s="6">
        <v>-3</v>
      </c>
      <c r="T10" s="6">
        <f t="shared" si="3"/>
        <v>-11</v>
      </c>
      <c r="U10" s="7">
        <f>H10-K10+N10-Q10+T10</f>
        <v>-23</v>
      </c>
    </row>
    <row r="11" spans="1:21" ht="36.75" customHeight="1" x14ac:dyDescent="0.15">
      <c r="A11" s="63" t="s">
        <v>16</v>
      </c>
      <c r="B11" s="7">
        <v>3755</v>
      </c>
      <c r="C11" s="7">
        <v>4378</v>
      </c>
      <c r="D11" s="7">
        <v>4568</v>
      </c>
      <c r="E11" s="7">
        <f t="shared" si="5"/>
        <v>8946</v>
      </c>
      <c r="F11" s="5">
        <v>2</v>
      </c>
      <c r="G11" s="5">
        <v>1</v>
      </c>
      <c r="H11" s="5">
        <f t="shared" si="4"/>
        <v>3</v>
      </c>
      <c r="I11" s="5">
        <v>2</v>
      </c>
      <c r="J11" s="5">
        <v>0</v>
      </c>
      <c r="K11" s="5">
        <f>SUM(I11+J11)</f>
        <v>2</v>
      </c>
      <c r="L11" s="5">
        <v>5</v>
      </c>
      <c r="M11" s="5">
        <v>1</v>
      </c>
      <c r="N11" s="5">
        <f t="shared" si="1"/>
        <v>6</v>
      </c>
      <c r="O11" s="5">
        <v>10</v>
      </c>
      <c r="P11" s="5">
        <v>10</v>
      </c>
      <c r="Q11" s="5">
        <f t="shared" si="2"/>
        <v>20</v>
      </c>
      <c r="R11" s="6">
        <v>0</v>
      </c>
      <c r="S11" s="6">
        <v>1</v>
      </c>
      <c r="T11" s="6">
        <f t="shared" si="3"/>
        <v>1</v>
      </c>
      <c r="U11" s="7">
        <f t="shared" si="6"/>
        <v>-12</v>
      </c>
    </row>
    <row r="12" spans="1:21" ht="36.75" customHeight="1" x14ac:dyDescent="0.15">
      <c r="A12" s="63" t="s">
        <v>17</v>
      </c>
      <c r="B12" s="7">
        <v>388</v>
      </c>
      <c r="C12" s="7">
        <v>409</v>
      </c>
      <c r="D12" s="7">
        <v>452</v>
      </c>
      <c r="E12" s="7">
        <f t="shared" si="5"/>
        <v>861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2</v>
      </c>
      <c r="K12" s="5">
        <f t="shared" si="0"/>
        <v>2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0</v>
      </c>
      <c r="Q12" s="5">
        <f t="shared" si="2"/>
        <v>0</v>
      </c>
      <c r="R12" s="6">
        <v>-4</v>
      </c>
      <c r="S12" s="6">
        <v>-2</v>
      </c>
      <c r="T12" s="6">
        <f t="shared" si="3"/>
        <v>-6</v>
      </c>
      <c r="U12" s="7">
        <f t="shared" si="6"/>
        <v>-8</v>
      </c>
    </row>
    <row r="13" spans="1:21" ht="36.75" customHeight="1" thickBot="1" x14ac:dyDescent="0.2">
      <c r="A13" s="9" t="s">
        <v>20</v>
      </c>
      <c r="B13" s="24">
        <v>5068</v>
      </c>
      <c r="C13" s="24">
        <v>6004</v>
      </c>
      <c r="D13" s="24">
        <v>6334</v>
      </c>
      <c r="E13" s="7">
        <f>SUM(C13:D13)</f>
        <v>12338</v>
      </c>
      <c r="F13" s="10">
        <v>0</v>
      </c>
      <c r="G13" s="10">
        <v>4</v>
      </c>
      <c r="H13" s="10">
        <f t="shared" si="4"/>
        <v>4</v>
      </c>
      <c r="I13" s="10">
        <v>8</v>
      </c>
      <c r="J13" s="10">
        <v>5</v>
      </c>
      <c r="K13" s="10">
        <f t="shared" si="0"/>
        <v>13</v>
      </c>
      <c r="L13" s="10">
        <v>11</v>
      </c>
      <c r="M13" s="10">
        <v>7</v>
      </c>
      <c r="N13" s="10">
        <f t="shared" si="1"/>
        <v>18</v>
      </c>
      <c r="O13" s="10">
        <v>14</v>
      </c>
      <c r="P13" s="10">
        <v>10</v>
      </c>
      <c r="Q13" s="10">
        <f t="shared" si="2"/>
        <v>24</v>
      </c>
      <c r="R13" s="11">
        <v>2</v>
      </c>
      <c r="S13" s="11">
        <v>5</v>
      </c>
      <c r="T13" s="6">
        <f t="shared" si="3"/>
        <v>7</v>
      </c>
      <c r="U13" s="7">
        <f t="shared" si="6"/>
        <v>-8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75847</v>
      </c>
      <c r="C14" s="20">
        <f>SUM(C7:C13)</f>
        <v>79529</v>
      </c>
      <c r="D14" s="20">
        <f>SUM(D7:D13)</f>
        <v>80330</v>
      </c>
      <c r="E14" s="18">
        <f>C14+D14</f>
        <v>159859</v>
      </c>
      <c r="F14" s="18">
        <f>SUM(F7:F13)</f>
        <v>25</v>
      </c>
      <c r="G14" s="18">
        <f>SUM(G7:G13)</f>
        <v>29</v>
      </c>
      <c r="H14" s="18">
        <f>SUM(H7:H13)</f>
        <v>54</v>
      </c>
      <c r="I14" s="18">
        <f>SUM(I7:I13)</f>
        <v>103</v>
      </c>
      <c r="J14" s="18">
        <f t="shared" ref="J14:U14" si="7">SUM(J7:J13)</f>
        <v>81</v>
      </c>
      <c r="K14" s="18">
        <f>SUM(K7:K13)</f>
        <v>184</v>
      </c>
      <c r="L14" s="18">
        <f t="shared" si="7"/>
        <v>139</v>
      </c>
      <c r="M14" s="18">
        <f t="shared" si="7"/>
        <v>104</v>
      </c>
      <c r="N14" s="18">
        <f t="shared" si="7"/>
        <v>243</v>
      </c>
      <c r="O14" s="18">
        <f t="shared" si="7"/>
        <v>146</v>
      </c>
      <c r="P14" s="18">
        <f t="shared" si="7"/>
        <v>129</v>
      </c>
      <c r="Q14" s="18">
        <f>SUM(Q7:Q13)</f>
        <v>275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-162</v>
      </c>
    </row>
    <row r="15" spans="1:21" ht="36.75" customHeight="1" thickTop="1" x14ac:dyDescent="0.15">
      <c r="A15" s="12" t="s">
        <v>19</v>
      </c>
      <c r="B15" s="21">
        <f>B14-B16</f>
        <v>-45</v>
      </c>
      <c r="C15" s="21">
        <f>C14-C16</f>
        <v>-85</v>
      </c>
      <c r="D15" s="21">
        <f>D14-D16</f>
        <v>-77</v>
      </c>
      <c r="E15" s="21">
        <f>C15+D15</f>
        <v>-162</v>
      </c>
      <c r="F15" s="103">
        <f>H14-K14</f>
        <v>-130</v>
      </c>
      <c r="G15" s="104"/>
      <c r="H15" s="104"/>
      <c r="I15" s="104"/>
      <c r="J15" s="104"/>
      <c r="K15" s="105"/>
      <c r="L15" s="103">
        <f>N14-Q14</f>
        <v>-32</v>
      </c>
      <c r="M15" s="104"/>
      <c r="N15" s="104"/>
      <c r="O15" s="104"/>
      <c r="P15" s="104"/>
      <c r="Q15" s="105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75892</v>
      </c>
      <c r="C16" s="22">
        <v>79614</v>
      </c>
      <c r="D16" s="22">
        <v>80407</v>
      </c>
      <c r="E16" s="22">
        <v>160021</v>
      </c>
      <c r="G16" s="98" t="s">
        <v>27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</row>
    <row r="17" spans="1:21" x14ac:dyDescent="0.15">
      <c r="A17" s="3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</row>
    <row r="18" spans="1:21" x14ac:dyDescent="0.15">
      <c r="A18" s="3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</row>
    <row r="19" spans="1:21" x14ac:dyDescent="0.15"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6D818-1B61-483D-9DA0-5AAA1424F659}">
  <sheetPr>
    <pageSetUpPr fitToPage="1"/>
  </sheetPr>
  <dimension ref="A1:U20"/>
  <sheetViews>
    <sheetView showGridLines="0" zoomScale="130" zoomScaleNormal="130" workbookViewId="0">
      <selection activeCell="F7" sqref="F7:T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00" t="s">
        <v>26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3" spans="1:21" x14ac:dyDescent="0.15">
      <c r="Q3" s="3"/>
      <c r="U3" s="4" t="s">
        <v>56</v>
      </c>
    </row>
    <row r="4" spans="1:21" x14ac:dyDescent="0.15">
      <c r="A4" s="97"/>
      <c r="B4" s="97" t="s">
        <v>0</v>
      </c>
      <c r="C4" s="97" t="s">
        <v>22</v>
      </c>
      <c r="D4" s="97"/>
      <c r="E4" s="97"/>
      <c r="F4" s="97" t="s">
        <v>1</v>
      </c>
      <c r="G4" s="97"/>
      <c r="H4" s="97"/>
      <c r="I4" s="97"/>
      <c r="J4" s="97"/>
      <c r="K4" s="97"/>
      <c r="L4" s="97" t="s">
        <v>2</v>
      </c>
      <c r="M4" s="97"/>
      <c r="N4" s="97"/>
      <c r="O4" s="97"/>
      <c r="P4" s="97"/>
      <c r="Q4" s="97"/>
      <c r="R4" s="97" t="s">
        <v>3</v>
      </c>
      <c r="S4" s="97"/>
      <c r="T4" s="97"/>
      <c r="U4" s="101" t="s">
        <v>24</v>
      </c>
    </row>
    <row r="5" spans="1:21" x14ac:dyDescent="0.15">
      <c r="A5" s="97"/>
      <c r="B5" s="97"/>
      <c r="C5" s="97"/>
      <c r="D5" s="97"/>
      <c r="E5" s="97"/>
      <c r="F5" s="97" t="s">
        <v>4</v>
      </c>
      <c r="G5" s="97"/>
      <c r="H5" s="97"/>
      <c r="I5" s="97" t="s">
        <v>5</v>
      </c>
      <c r="J5" s="97"/>
      <c r="K5" s="97"/>
      <c r="L5" s="97" t="s">
        <v>6</v>
      </c>
      <c r="M5" s="97"/>
      <c r="N5" s="97"/>
      <c r="O5" s="97" t="s">
        <v>7</v>
      </c>
      <c r="P5" s="97"/>
      <c r="Q5" s="97"/>
      <c r="R5" s="97" t="s">
        <v>8</v>
      </c>
      <c r="S5" s="97"/>
      <c r="T5" s="97"/>
      <c r="U5" s="102"/>
    </row>
    <row r="6" spans="1:21" x14ac:dyDescent="0.15">
      <c r="A6" s="97"/>
      <c r="B6" s="97"/>
      <c r="C6" s="63" t="s">
        <v>9</v>
      </c>
      <c r="D6" s="63" t="s">
        <v>10</v>
      </c>
      <c r="E6" s="63" t="s">
        <v>11</v>
      </c>
      <c r="F6" s="63" t="s">
        <v>9</v>
      </c>
      <c r="G6" s="63" t="s">
        <v>10</v>
      </c>
      <c r="H6" s="63" t="s">
        <v>12</v>
      </c>
      <c r="I6" s="63" t="s">
        <v>9</v>
      </c>
      <c r="J6" s="63" t="s">
        <v>10</v>
      </c>
      <c r="K6" s="63" t="s">
        <v>12</v>
      </c>
      <c r="L6" s="63" t="s">
        <v>9</v>
      </c>
      <c r="M6" s="63" t="s">
        <v>10</v>
      </c>
      <c r="N6" s="63" t="s">
        <v>12</v>
      </c>
      <c r="O6" s="63" t="s">
        <v>9</v>
      </c>
      <c r="P6" s="63" t="s">
        <v>10</v>
      </c>
      <c r="Q6" s="63" t="s">
        <v>12</v>
      </c>
      <c r="R6" s="63" t="s">
        <v>9</v>
      </c>
      <c r="S6" s="63" t="s">
        <v>10</v>
      </c>
      <c r="T6" s="63" t="s">
        <v>12</v>
      </c>
      <c r="U6" s="102"/>
    </row>
    <row r="7" spans="1:21" ht="36.75" customHeight="1" x14ac:dyDescent="0.15">
      <c r="A7" s="63" t="s">
        <v>13</v>
      </c>
      <c r="B7" s="7">
        <v>19554</v>
      </c>
      <c r="C7" s="7">
        <v>19358</v>
      </c>
      <c r="D7" s="7">
        <v>19052</v>
      </c>
      <c r="E7" s="7">
        <f>SUM(C7:D7)</f>
        <v>38410</v>
      </c>
      <c r="F7" s="5">
        <v>5</v>
      </c>
      <c r="G7" s="5">
        <v>5</v>
      </c>
      <c r="H7" s="5">
        <f>SUM(F7+G7)</f>
        <v>10</v>
      </c>
      <c r="I7" s="5">
        <v>18</v>
      </c>
      <c r="J7" s="5">
        <v>16</v>
      </c>
      <c r="K7" s="5">
        <f t="shared" ref="K7:K13" si="0">SUM(I7+J7)</f>
        <v>34</v>
      </c>
      <c r="L7" s="5">
        <v>45</v>
      </c>
      <c r="M7" s="5">
        <v>17</v>
      </c>
      <c r="N7" s="5">
        <f t="shared" ref="N7:N13" si="1">SUM(L7+M7)</f>
        <v>62</v>
      </c>
      <c r="O7" s="5">
        <v>47</v>
      </c>
      <c r="P7" s="5">
        <v>29</v>
      </c>
      <c r="Q7" s="5">
        <f t="shared" ref="Q7:Q13" si="2">SUM(O7+P7)</f>
        <v>76</v>
      </c>
      <c r="R7" s="6">
        <v>-7</v>
      </c>
      <c r="S7" s="6">
        <v>3</v>
      </c>
      <c r="T7" s="6">
        <f t="shared" ref="T7:T13" si="3">SUM(R7+S7)</f>
        <v>-4</v>
      </c>
      <c r="U7" s="7">
        <f>H7-K7+N7-Q7+T7</f>
        <v>-42</v>
      </c>
    </row>
    <row r="8" spans="1:21" ht="36.75" customHeight="1" x14ac:dyDescent="0.15">
      <c r="A8" s="63" t="s">
        <v>25</v>
      </c>
      <c r="B8" s="7">
        <v>27565</v>
      </c>
      <c r="C8" s="7">
        <v>28658</v>
      </c>
      <c r="D8" s="7">
        <v>28854</v>
      </c>
      <c r="E8" s="7">
        <f>SUM(C8:D8)</f>
        <v>57512</v>
      </c>
      <c r="F8" s="5">
        <v>11</v>
      </c>
      <c r="G8" s="5">
        <v>9</v>
      </c>
      <c r="H8" s="5">
        <f t="shared" ref="H8:H13" si="4">SUM(F8+G8)</f>
        <v>20</v>
      </c>
      <c r="I8" s="5">
        <v>42</v>
      </c>
      <c r="J8" s="5">
        <v>43</v>
      </c>
      <c r="K8" s="5">
        <f t="shared" si="0"/>
        <v>85</v>
      </c>
      <c r="L8" s="5">
        <v>40</v>
      </c>
      <c r="M8" s="5">
        <v>30</v>
      </c>
      <c r="N8" s="5">
        <f t="shared" si="1"/>
        <v>70</v>
      </c>
      <c r="O8" s="5">
        <v>59</v>
      </c>
      <c r="P8" s="5">
        <v>40</v>
      </c>
      <c r="Q8" s="5">
        <f t="shared" si="2"/>
        <v>99</v>
      </c>
      <c r="R8" s="6">
        <v>13</v>
      </c>
      <c r="S8" s="6">
        <v>15</v>
      </c>
      <c r="T8" s="6">
        <f t="shared" si="3"/>
        <v>28</v>
      </c>
      <c r="U8" s="7">
        <f>H8-K8+N8-Q8+T8</f>
        <v>-66</v>
      </c>
    </row>
    <row r="9" spans="1:21" ht="36.75" customHeight="1" x14ac:dyDescent="0.15">
      <c r="A9" s="63" t="s">
        <v>14</v>
      </c>
      <c r="B9" s="7">
        <v>10357</v>
      </c>
      <c r="C9" s="7">
        <v>10837</v>
      </c>
      <c r="D9" s="7">
        <v>10645</v>
      </c>
      <c r="E9" s="7">
        <f t="shared" ref="E9:E12" si="5">SUM(C9:D9)</f>
        <v>21482</v>
      </c>
      <c r="F9" s="5">
        <v>6</v>
      </c>
      <c r="G9" s="5">
        <v>6</v>
      </c>
      <c r="H9" s="5">
        <f>SUM(F9+G9)</f>
        <v>12</v>
      </c>
      <c r="I9" s="5">
        <v>15</v>
      </c>
      <c r="J9" s="5">
        <v>12</v>
      </c>
      <c r="K9" s="5">
        <f>SUM(I9+J9)</f>
        <v>27</v>
      </c>
      <c r="L9" s="5">
        <v>18</v>
      </c>
      <c r="M9" s="5">
        <v>11</v>
      </c>
      <c r="N9" s="5">
        <f>SUM(L9+M9)</f>
        <v>29</v>
      </c>
      <c r="O9" s="5">
        <v>22</v>
      </c>
      <c r="P9" s="5">
        <v>27</v>
      </c>
      <c r="Q9" s="5">
        <f t="shared" si="2"/>
        <v>49</v>
      </c>
      <c r="R9" s="6">
        <v>4</v>
      </c>
      <c r="S9" s="6">
        <v>-5</v>
      </c>
      <c r="T9" s="6">
        <f t="shared" si="3"/>
        <v>-1</v>
      </c>
      <c r="U9" s="7">
        <f t="shared" ref="U9:U13" si="6">H9-K9+N9-Q9+T9</f>
        <v>-36</v>
      </c>
    </row>
    <row r="10" spans="1:21" ht="36.75" customHeight="1" x14ac:dyDescent="0.15">
      <c r="A10" s="63" t="s">
        <v>15</v>
      </c>
      <c r="B10" s="7">
        <v>9199</v>
      </c>
      <c r="C10" s="7">
        <v>9952</v>
      </c>
      <c r="D10" s="7">
        <v>10492</v>
      </c>
      <c r="E10" s="7">
        <f t="shared" si="5"/>
        <v>20444</v>
      </c>
      <c r="F10" s="5">
        <v>2</v>
      </c>
      <c r="G10" s="5">
        <v>3</v>
      </c>
      <c r="H10" s="5">
        <f t="shared" si="4"/>
        <v>5</v>
      </c>
      <c r="I10" s="5">
        <v>9</v>
      </c>
      <c r="J10" s="5">
        <v>6</v>
      </c>
      <c r="K10" s="5">
        <f t="shared" si="0"/>
        <v>15</v>
      </c>
      <c r="L10" s="5">
        <v>17</v>
      </c>
      <c r="M10" s="5">
        <v>15</v>
      </c>
      <c r="N10" s="5">
        <f t="shared" si="1"/>
        <v>32</v>
      </c>
      <c r="O10" s="5">
        <v>15</v>
      </c>
      <c r="P10" s="5">
        <v>16</v>
      </c>
      <c r="Q10" s="5">
        <f t="shared" si="2"/>
        <v>31</v>
      </c>
      <c r="R10" s="6">
        <v>-1</v>
      </c>
      <c r="S10" s="6">
        <v>-8</v>
      </c>
      <c r="T10" s="6">
        <f t="shared" si="3"/>
        <v>-9</v>
      </c>
      <c r="U10" s="7">
        <f>H10-K10+N10-Q10+T10</f>
        <v>-18</v>
      </c>
    </row>
    <row r="11" spans="1:21" ht="36.75" customHeight="1" x14ac:dyDescent="0.15">
      <c r="A11" s="63" t="s">
        <v>16</v>
      </c>
      <c r="B11" s="7">
        <v>3757</v>
      </c>
      <c r="C11" s="7">
        <v>4383</v>
      </c>
      <c r="D11" s="7">
        <v>4575</v>
      </c>
      <c r="E11" s="7">
        <f t="shared" si="5"/>
        <v>8958</v>
      </c>
      <c r="F11" s="5">
        <v>3</v>
      </c>
      <c r="G11" s="5">
        <v>2</v>
      </c>
      <c r="H11" s="5">
        <f t="shared" si="4"/>
        <v>5</v>
      </c>
      <c r="I11" s="5">
        <v>5</v>
      </c>
      <c r="J11" s="5">
        <v>5</v>
      </c>
      <c r="K11" s="5">
        <f>SUM(I11+J11)</f>
        <v>10</v>
      </c>
      <c r="L11" s="5">
        <v>2</v>
      </c>
      <c r="M11" s="5">
        <v>3</v>
      </c>
      <c r="N11" s="5">
        <f t="shared" si="1"/>
        <v>5</v>
      </c>
      <c r="O11" s="5">
        <v>5</v>
      </c>
      <c r="P11" s="5">
        <v>4</v>
      </c>
      <c r="Q11" s="5">
        <f t="shared" si="2"/>
        <v>9</v>
      </c>
      <c r="R11" s="6">
        <v>-2</v>
      </c>
      <c r="S11" s="6">
        <v>2</v>
      </c>
      <c r="T11" s="6">
        <f t="shared" si="3"/>
        <v>0</v>
      </c>
      <c r="U11" s="7">
        <f t="shared" si="6"/>
        <v>-9</v>
      </c>
    </row>
    <row r="12" spans="1:21" ht="36.75" customHeight="1" x14ac:dyDescent="0.15">
      <c r="A12" s="63" t="s">
        <v>17</v>
      </c>
      <c r="B12" s="7">
        <v>391</v>
      </c>
      <c r="C12" s="7">
        <v>413</v>
      </c>
      <c r="D12" s="7">
        <v>456</v>
      </c>
      <c r="E12" s="7">
        <f t="shared" si="5"/>
        <v>869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3</v>
      </c>
      <c r="K12" s="5">
        <f t="shared" si="0"/>
        <v>3</v>
      </c>
      <c r="L12" s="5">
        <v>1</v>
      </c>
      <c r="M12" s="5">
        <v>0</v>
      </c>
      <c r="N12" s="5">
        <f t="shared" si="1"/>
        <v>1</v>
      </c>
      <c r="O12" s="5">
        <v>0</v>
      </c>
      <c r="P12" s="5">
        <v>1</v>
      </c>
      <c r="Q12" s="5">
        <f t="shared" si="2"/>
        <v>1</v>
      </c>
      <c r="R12" s="6">
        <v>-1</v>
      </c>
      <c r="S12" s="6">
        <v>0</v>
      </c>
      <c r="T12" s="6">
        <f t="shared" si="3"/>
        <v>-1</v>
      </c>
      <c r="U12" s="7">
        <f t="shared" si="6"/>
        <v>-4</v>
      </c>
    </row>
    <row r="13" spans="1:21" ht="36.75" customHeight="1" thickBot="1" x14ac:dyDescent="0.2">
      <c r="A13" s="9" t="s">
        <v>20</v>
      </c>
      <c r="B13" s="24">
        <v>5069</v>
      </c>
      <c r="C13" s="24">
        <v>6013</v>
      </c>
      <c r="D13" s="24">
        <v>6333</v>
      </c>
      <c r="E13" s="7">
        <f>SUM(C13:D13)</f>
        <v>12346</v>
      </c>
      <c r="F13" s="10">
        <v>3</v>
      </c>
      <c r="G13" s="10">
        <v>1</v>
      </c>
      <c r="H13" s="10">
        <f t="shared" si="4"/>
        <v>4</v>
      </c>
      <c r="I13" s="10">
        <v>2</v>
      </c>
      <c r="J13" s="10">
        <v>3</v>
      </c>
      <c r="K13" s="10">
        <f t="shared" si="0"/>
        <v>5</v>
      </c>
      <c r="L13" s="10">
        <v>7</v>
      </c>
      <c r="M13" s="10">
        <v>11</v>
      </c>
      <c r="N13" s="10">
        <f t="shared" si="1"/>
        <v>18</v>
      </c>
      <c r="O13" s="10">
        <v>12</v>
      </c>
      <c r="P13" s="10">
        <v>7</v>
      </c>
      <c r="Q13" s="10">
        <f t="shared" si="2"/>
        <v>19</v>
      </c>
      <c r="R13" s="11">
        <v>-6</v>
      </c>
      <c r="S13" s="11">
        <v>-7</v>
      </c>
      <c r="T13" s="6">
        <f t="shared" si="3"/>
        <v>-13</v>
      </c>
      <c r="U13" s="7">
        <f t="shared" si="6"/>
        <v>-15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75892</v>
      </c>
      <c r="C14" s="20">
        <f>SUM(C7:C13)</f>
        <v>79614</v>
      </c>
      <c r="D14" s="20">
        <f>SUM(D7:D13)</f>
        <v>80407</v>
      </c>
      <c r="E14" s="18">
        <f>C14+D14</f>
        <v>160021</v>
      </c>
      <c r="F14" s="18">
        <f>SUM(F7:F13)</f>
        <v>30</v>
      </c>
      <c r="G14" s="18">
        <f>SUM(G7:G13)</f>
        <v>26</v>
      </c>
      <c r="H14" s="18">
        <f>SUM(H7:H13)</f>
        <v>56</v>
      </c>
      <c r="I14" s="18">
        <f>SUM(I7:I13)</f>
        <v>91</v>
      </c>
      <c r="J14" s="18">
        <f t="shared" ref="J14:U14" si="7">SUM(J7:J13)</f>
        <v>88</v>
      </c>
      <c r="K14" s="18">
        <f>SUM(K7:K13)</f>
        <v>179</v>
      </c>
      <c r="L14" s="18">
        <f t="shared" si="7"/>
        <v>130</v>
      </c>
      <c r="M14" s="18">
        <f t="shared" si="7"/>
        <v>87</v>
      </c>
      <c r="N14" s="18">
        <f t="shared" si="7"/>
        <v>217</v>
      </c>
      <c r="O14" s="18">
        <f t="shared" si="7"/>
        <v>160</v>
      </c>
      <c r="P14" s="18">
        <f t="shared" si="7"/>
        <v>124</v>
      </c>
      <c r="Q14" s="18">
        <f>SUM(Q7:Q13)</f>
        <v>284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-190</v>
      </c>
    </row>
    <row r="15" spans="1:21" ht="36.75" customHeight="1" thickTop="1" x14ac:dyDescent="0.15">
      <c r="A15" s="12" t="s">
        <v>19</v>
      </c>
      <c r="B15" s="21">
        <f>B14-B16</f>
        <v>-61</v>
      </c>
      <c r="C15" s="21">
        <f>C14-C16</f>
        <v>-91</v>
      </c>
      <c r="D15" s="21">
        <f>D14-D16</f>
        <v>-99</v>
      </c>
      <c r="E15" s="21">
        <f>C15+D15</f>
        <v>-190</v>
      </c>
      <c r="F15" s="103">
        <f>H14-K14</f>
        <v>-123</v>
      </c>
      <c r="G15" s="104"/>
      <c r="H15" s="104"/>
      <c r="I15" s="104"/>
      <c r="J15" s="104"/>
      <c r="K15" s="105"/>
      <c r="L15" s="103">
        <f>N14-Q14</f>
        <v>-67</v>
      </c>
      <c r="M15" s="104"/>
      <c r="N15" s="104"/>
      <c r="O15" s="104"/>
      <c r="P15" s="104"/>
      <c r="Q15" s="105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75953</v>
      </c>
      <c r="C16" s="22">
        <v>79705</v>
      </c>
      <c r="D16" s="22">
        <v>80506</v>
      </c>
      <c r="E16" s="22">
        <v>160211</v>
      </c>
      <c r="G16" s="98" t="s">
        <v>27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</row>
    <row r="17" spans="1:21" x14ac:dyDescent="0.15">
      <c r="A17" s="3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</row>
    <row r="18" spans="1:21" x14ac:dyDescent="0.15">
      <c r="A18" s="3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</row>
    <row r="19" spans="1:21" x14ac:dyDescent="0.15"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683C3-0561-4C46-AEFC-574A24F45836}">
  <sheetPr>
    <pageSetUpPr fitToPage="1"/>
  </sheetPr>
  <dimension ref="A1:U20"/>
  <sheetViews>
    <sheetView showGridLines="0" topLeftCell="A4" zoomScale="110" zoomScaleNormal="110" workbookViewId="0">
      <selection activeCell="F7" sqref="F7:T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00" t="s">
        <v>26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3" spans="1:21" x14ac:dyDescent="0.15">
      <c r="Q3" s="3"/>
      <c r="U3" s="4" t="s">
        <v>57</v>
      </c>
    </row>
    <row r="4" spans="1:21" x14ac:dyDescent="0.15">
      <c r="A4" s="97"/>
      <c r="B4" s="97" t="s">
        <v>0</v>
      </c>
      <c r="C4" s="97" t="s">
        <v>22</v>
      </c>
      <c r="D4" s="97"/>
      <c r="E4" s="97"/>
      <c r="F4" s="97" t="s">
        <v>1</v>
      </c>
      <c r="G4" s="97"/>
      <c r="H4" s="97"/>
      <c r="I4" s="97"/>
      <c r="J4" s="97"/>
      <c r="K4" s="97"/>
      <c r="L4" s="97" t="s">
        <v>2</v>
      </c>
      <c r="M4" s="97"/>
      <c r="N4" s="97"/>
      <c r="O4" s="97"/>
      <c r="P4" s="97"/>
      <c r="Q4" s="97"/>
      <c r="R4" s="97" t="s">
        <v>3</v>
      </c>
      <c r="S4" s="97"/>
      <c r="T4" s="97"/>
      <c r="U4" s="101" t="s">
        <v>24</v>
      </c>
    </row>
    <row r="5" spans="1:21" x14ac:dyDescent="0.15">
      <c r="A5" s="97"/>
      <c r="B5" s="97"/>
      <c r="C5" s="97"/>
      <c r="D5" s="97"/>
      <c r="E5" s="97"/>
      <c r="F5" s="97" t="s">
        <v>4</v>
      </c>
      <c r="G5" s="97"/>
      <c r="H5" s="97"/>
      <c r="I5" s="97" t="s">
        <v>5</v>
      </c>
      <c r="J5" s="97"/>
      <c r="K5" s="97"/>
      <c r="L5" s="97" t="s">
        <v>6</v>
      </c>
      <c r="M5" s="97"/>
      <c r="N5" s="97"/>
      <c r="O5" s="97" t="s">
        <v>7</v>
      </c>
      <c r="P5" s="97"/>
      <c r="Q5" s="97"/>
      <c r="R5" s="97" t="s">
        <v>8</v>
      </c>
      <c r="S5" s="97"/>
      <c r="T5" s="97"/>
      <c r="U5" s="102"/>
    </row>
    <row r="6" spans="1:21" x14ac:dyDescent="0.15">
      <c r="A6" s="97"/>
      <c r="B6" s="97"/>
      <c r="C6" s="63" t="s">
        <v>9</v>
      </c>
      <c r="D6" s="63" t="s">
        <v>10</v>
      </c>
      <c r="E6" s="63" t="s">
        <v>11</v>
      </c>
      <c r="F6" s="63" t="s">
        <v>9</v>
      </c>
      <c r="G6" s="63" t="s">
        <v>10</v>
      </c>
      <c r="H6" s="63" t="s">
        <v>12</v>
      </c>
      <c r="I6" s="63" t="s">
        <v>9</v>
      </c>
      <c r="J6" s="63" t="s">
        <v>10</v>
      </c>
      <c r="K6" s="63" t="s">
        <v>12</v>
      </c>
      <c r="L6" s="63" t="s">
        <v>9</v>
      </c>
      <c r="M6" s="63" t="s">
        <v>10</v>
      </c>
      <c r="N6" s="63" t="s">
        <v>12</v>
      </c>
      <c r="O6" s="63" t="s">
        <v>9</v>
      </c>
      <c r="P6" s="63" t="s">
        <v>10</v>
      </c>
      <c r="Q6" s="63" t="s">
        <v>12</v>
      </c>
      <c r="R6" s="63" t="s">
        <v>9</v>
      </c>
      <c r="S6" s="63" t="s">
        <v>10</v>
      </c>
      <c r="T6" s="63" t="s">
        <v>12</v>
      </c>
      <c r="U6" s="102"/>
    </row>
    <row r="7" spans="1:21" ht="36.75" customHeight="1" x14ac:dyDescent="0.15">
      <c r="A7" s="63" t="s">
        <v>13</v>
      </c>
      <c r="B7" s="7">
        <v>19572</v>
      </c>
      <c r="C7" s="7">
        <v>19380</v>
      </c>
      <c r="D7" s="7">
        <v>19072</v>
      </c>
      <c r="E7" s="7">
        <f>SUM(C7:D7)</f>
        <v>38452</v>
      </c>
      <c r="F7" s="5">
        <v>6</v>
      </c>
      <c r="G7" s="5">
        <v>3</v>
      </c>
      <c r="H7" s="5">
        <f>SUM(F7+G7)</f>
        <v>9</v>
      </c>
      <c r="I7" s="5">
        <v>25</v>
      </c>
      <c r="J7" s="5">
        <v>14</v>
      </c>
      <c r="K7" s="5">
        <f t="shared" ref="K7:K13" si="0">SUM(I7+J7)</f>
        <v>39</v>
      </c>
      <c r="L7" s="5">
        <v>38</v>
      </c>
      <c r="M7" s="5">
        <v>33</v>
      </c>
      <c r="N7" s="5">
        <f t="shared" ref="N7:N13" si="1">SUM(L7+M7)</f>
        <v>71</v>
      </c>
      <c r="O7" s="5">
        <v>53</v>
      </c>
      <c r="P7" s="5">
        <v>35</v>
      </c>
      <c r="Q7" s="5">
        <f t="shared" ref="Q7:Q13" si="2">SUM(O7+P7)</f>
        <v>88</v>
      </c>
      <c r="R7" s="6">
        <v>-2</v>
      </c>
      <c r="S7" s="6">
        <v>-6</v>
      </c>
      <c r="T7" s="6">
        <f t="shared" ref="T7:T13" si="3">SUM(R7+S7)</f>
        <v>-8</v>
      </c>
      <c r="U7" s="7">
        <f>H7-K7+N7-Q7+T7</f>
        <v>-55</v>
      </c>
    </row>
    <row r="8" spans="1:21" ht="36.75" customHeight="1" x14ac:dyDescent="0.15">
      <c r="A8" s="63" t="s">
        <v>25</v>
      </c>
      <c r="B8" s="7">
        <v>27573</v>
      </c>
      <c r="C8" s="7">
        <v>28695</v>
      </c>
      <c r="D8" s="7">
        <v>28883</v>
      </c>
      <c r="E8" s="7">
        <f>SUM(C8:D8)</f>
        <v>57578</v>
      </c>
      <c r="F8" s="5">
        <v>11</v>
      </c>
      <c r="G8" s="5">
        <v>8</v>
      </c>
      <c r="H8" s="5">
        <f t="shared" ref="H8:H13" si="4">SUM(F8+G8)</f>
        <v>19</v>
      </c>
      <c r="I8" s="5">
        <v>32</v>
      </c>
      <c r="J8" s="5">
        <v>27</v>
      </c>
      <c r="K8" s="5">
        <f t="shared" si="0"/>
        <v>59</v>
      </c>
      <c r="L8" s="5">
        <v>60</v>
      </c>
      <c r="M8" s="5">
        <v>37</v>
      </c>
      <c r="N8" s="5">
        <f t="shared" si="1"/>
        <v>97</v>
      </c>
      <c r="O8" s="5">
        <v>72</v>
      </c>
      <c r="P8" s="5">
        <v>37</v>
      </c>
      <c r="Q8" s="5">
        <f t="shared" si="2"/>
        <v>109</v>
      </c>
      <c r="R8" s="6">
        <v>15</v>
      </c>
      <c r="S8" s="6">
        <v>14</v>
      </c>
      <c r="T8" s="6">
        <f t="shared" si="3"/>
        <v>29</v>
      </c>
      <c r="U8" s="7">
        <f>H8-K8+N8-Q8+T8</f>
        <v>-23</v>
      </c>
    </row>
    <row r="9" spans="1:21" ht="36.75" customHeight="1" x14ac:dyDescent="0.15">
      <c r="A9" s="63" t="s">
        <v>14</v>
      </c>
      <c r="B9" s="7">
        <v>10377</v>
      </c>
      <c r="C9" s="7">
        <v>10846</v>
      </c>
      <c r="D9" s="7">
        <v>10672</v>
      </c>
      <c r="E9" s="7">
        <f t="shared" ref="E9:E12" si="5">SUM(C9:D9)</f>
        <v>21518</v>
      </c>
      <c r="F9" s="5">
        <v>2</v>
      </c>
      <c r="G9" s="5">
        <v>2</v>
      </c>
      <c r="H9" s="5">
        <f>SUM(F9+G9)</f>
        <v>4</v>
      </c>
      <c r="I9" s="5">
        <v>17</v>
      </c>
      <c r="J9" s="5">
        <v>12</v>
      </c>
      <c r="K9" s="5">
        <f>SUM(I9+J9)</f>
        <v>29</v>
      </c>
      <c r="L9" s="5">
        <v>20</v>
      </c>
      <c r="M9" s="5">
        <v>12</v>
      </c>
      <c r="N9" s="5">
        <f>SUM(L9+M9)</f>
        <v>32</v>
      </c>
      <c r="O9" s="5">
        <v>21</v>
      </c>
      <c r="P9" s="5">
        <v>20</v>
      </c>
      <c r="Q9" s="5">
        <f t="shared" si="2"/>
        <v>41</v>
      </c>
      <c r="R9" s="6">
        <v>-8</v>
      </c>
      <c r="S9" s="6">
        <v>-7</v>
      </c>
      <c r="T9" s="6">
        <f t="shared" si="3"/>
        <v>-15</v>
      </c>
      <c r="U9" s="7">
        <f t="shared" ref="U9:U13" si="6">H9-K9+N9-Q9+T9</f>
        <v>-49</v>
      </c>
    </row>
    <row r="10" spans="1:21" ht="36.75" customHeight="1" x14ac:dyDescent="0.15">
      <c r="A10" s="63" t="s">
        <v>15</v>
      </c>
      <c r="B10" s="7">
        <v>9200</v>
      </c>
      <c r="C10" s="7">
        <v>9958</v>
      </c>
      <c r="D10" s="7">
        <v>10504</v>
      </c>
      <c r="E10" s="7">
        <f t="shared" si="5"/>
        <v>20462</v>
      </c>
      <c r="F10" s="5">
        <v>2</v>
      </c>
      <c r="G10" s="5">
        <v>9</v>
      </c>
      <c r="H10" s="5">
        <f t="shared" si="4"/>
        <v>11</v>
      </c>
      <c r="I10" s="5">
        <v>14</v>
      </c>
      <c r="J10" s="5">
        <v>9</v>
      </c>
      <c r="K10" s="5">
        <f t="shared" si="0"/>
        <v>23</v>
      </c>
      <c r="L10" s="5">
        <v>13</v>
      </c>
      <c r="M10" s="5">
        <v>7</v>
      </c>
      <c r="N10" s="5">
        <f t="shared" si="1"/>
        <v>20</v>
      </c>
      <c r="O10" s="5">
        <v>12</v>
      </c>
      <c r="P10" s="5">
        <v>13</v>
      </c>
      <c r="Q10" s="5">
        <f t="shared" si="2"/>
        <v>25</v>
      </c>
      <c r="R10" s="6">
        <v>-2</v>
      </c>
      <c r="S10" s="6">
        <v>-1</v>
      </c>
      <c r="T10" s="6">
        <f t="shared" si="3"/>
        <v>-3</v>
      </c>
      <c r="U10" s="7">
        <f>H10-K10+N10-Q10+T10</f>
        <v>-20</v>
      </c>
    </row>
    <row r="11" spans="1:21" ht="36.75" customHeight="1" x14ac:dyDescent="0.15">
      <c r="A11" s="63" t="s">
        <v>16</v>
      </c>
      <c r="B11" s="7">
        <v>3758</v>
      </c>
      <c r="C11" s="7">
        <v>4390</v>
      </c>
      <c r="D11" s="7">
        <v>4577</v>
      </c>
      <c r="E11" s="7">
        <f t="shared" si="5"/>
        <v>8967</v>
      </c>
      <c r="F11" s="5">
        <v>0</v>
      </c>
      <c r="G11" s="5">
        <v>0</v>
      </c>
      <c r="H11" s="5">
        <f t="shared" si="4"/>
        <v>0</v>
      </c>
      <c r="I11" s="5">
        <v>5</v>
      </c>
      <c r="J11" s="5">
        <v>4</v>
      </c>
      <c r="K11" s="5">
        <f>SUM(I11+J11)</f>
        <v>9</v>
      </c>
      <c r="L11" s="5">
        <v>7</v>
      </c>
      <c r="M11" s="5">
        <v>7</v>
      </c>
      <c r="N11" s="5">
        <f t="shared" si="1"/>
        <v>14</v>
      </c>
      <c r="O11" s="5">
        <v>4</v>
      </c>
      <c r="P11" s="5">
        <v>6</v>
      </c>
      <c r="Q11" s="5">
        <f t="shared" si="2"/>
        <v>10</v>
      </c>
      <c r="R11" s="6">
        <v>-3</v>
      </c>
      <c r="S11" s="6">
        <v>1</v>
      </c>
      <c r="T11" s="6">
        <f t="shared" si="3"/>
        <v>-2</v>
      </c>
      <c r="U11" s="7">
        <f t="shared" si="6"/>
        <v>-7</v>
      </c>
    </row>
    <row r="12" spans="1:21" ht="36.75" customHeight="1" x14ac:dyDescent="0.15">
      <c r="A12" s="63" t="s">
        <v>17</v>
      </c>
      <c r="B12" s="7">
        <v>395</v>
      </c>
      <c r="C12" s="7">
        <v>413</v>
      </c>
      <c r="D12" s="7">
        <v>460</v>
      </c>
      <c r="E12" s="7">
        <f t="shared" si="5"/>
        <v>873</v>
      </c>
      <c r="F12" s="5">
        <v>0</v>
      </c>
      <c r="G12" s="5">
        <v>0</v>
      </c>
      <c r="H12" s="5">
        <f t="shared" si="4"/>
        <v>0</v>
      </c>
      <c r="I12" s="5">
        <v>2</v>
      </c>
      <c r="J12" s="5">
        <v>5</v>
      </c>
      <c r="K12" s="5">
        <f t="shared" si="0"/>
        <v>7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1</v>
      </c>
      <c r="Q12" s="5">
        <f t="shared" si="2"/>
        <v>1</v>
      </c>
      <c r="R12" s="6">
        <v>1</v>
      </c>
      <c r="S12" s="6">
        <v>0</v>
      </c>
      <c r="T12" s="6">
        <f t="shared" si="3"/>
        <v>1</v>
      </c>
      <c r="U12" s="7">
        <f t="shared" si="6"/>
        <v>-7</v>
      </c>
    </row>
    <row r="13" spans="1:21" ht="36.75" customHeight="1" thickBot="1" x14ac:dyDescent="0.2">
      <c r="A13" s="9" t="s">
        <v>20</v>
      </c>
      <c r="B13" s="24">
        <v>5078</v>
      </c>
      <c r="C13" s="24">
        <v>6023</v>
      </c>
      <c r="D13" s="24">
        <v>6338</v>
      </c>
      <c r="E13" s="7">
        <f>SUM(C13:D13)</f>
        <v>12361</v>
      </c>
      <c r="F13" s="10">
        <v>0</v>
      </c>
      <c r="G13" s="10">
        <v>0</v>
      </c>
      <c r="H13" s="10">
        <f t="shared" si="4"/>
        <v>0</v>
      </c>
      <c r="I13" s="10">
        <v>4</v>
      </c>
      <c r="J13" s="10">
        <v>1</v>
      </c>
      <c r="K13" s="10">
        <f t="shared" si="0"/>
        <v>5</v>
      </c>
      <c r="L13" s="10">
        <v>5</v>
      </c>
      <c r="M13" s="10">
        <v>8</v>
      </c>
      <c r="N13" s="10">
        <f t="shared" si="1"/>
        <v>13</v>
      </c>
      <c r="O13" s="10">
        <v>5</v>
      </c>
      <c r="P13" s="10">
        <v>9</v>
      </c>
      <c r="Q13" s="10">
        <f t="shared" si="2"/>
        <v>14</v>
      </c>
      <c r="R13" s="11">
        <v>-1</v>
      </c>
      <c r="S13" s="11">
        <v>-1</v>
      </c>
      <c r="T13" s="6">
        <f t="shared" si="3"/>
        <v>-2</v>
      </c>
      <c r="U13" s="7">
        <f t="shared" si="6"/>
        <v>-8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75953</v>
      </c>
      <c r="C14" s="20">
        <f>SUM(C7:C13)</f>
        <v>79705</v>
      </c>
      <c r="D14" s="20">
        <f>SUM(D7:D13)</f>
        <v>80506</v>
      </c>
      <c r="E14" s="18">
        <f>C14+D14</f>
        <v>160211</v>
      </c>
      <c r="F14" s="18">
        <f>SUM(F7:F13)</f>
        <v>21</v>
      </c>
      <c r="G14" s="18">
        <f>SUM(G7:G13)</f>
        <v>22</v>
      </c>
      <c r="H14" s="18">
        <f>SUM(H7:H13)</f>
        <v>43</v>
      </c>
      <c r="I14" s="18">
        <f>SUM(I7:I13)</f>
        <v>99</v>
      </c>
      <c r="J14" s="18">
        <f t="shared" ref="J14:U14" si="7">SUM(J7:J13)</f>
        <v>72</v>
      </c>
      <c r="K14" s="18">
        <f>SUM(K7:K13)</f>
        <v>171</v>
      </c>
      <c r="L14" s="18">
        <f t="shared" si="7"/>
        <v>143</v>
      </c>
      <c r="M14" s="18">
        <f t="shared" si="7"/>
        <v>104</v>
      </c>
      <c r="N14" s="18">
        <f t="shared" si="7"/>
        <v>247</v>
      </c>
      <c r="O14" s="18">
        <f t="shared" si="7"/>
        <v>167</v>
      </c>
      <c r="P14" s="18">
        <f t="shared" si="7"/>
        <v>121</v>
      </c>
      <c r="Q14" s="18">
        <f>SUM(Q7:Q13)</f>
        <v>288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-169</v>
      </c>
    </row>
    <row r="15" spans="1:21" ht="36.75" customHeight="1" thickTop="1" x14ac:dyDescent="0.15">
      <c r="A15" s="12" t="s">
        <v>19</v>
      </c>
      <c r="B15" s="21">
        <f>B14-B16</f>
        <v>-14</v>
      </c>
      <c r="C15" s="21">
        <f>C14-C16</f>
        <v>-102</v>
      </c>
      <c r="D15" s="21">
        <f>D14-D16</f>
        <v>-67</v>
      </c>
      <c r="E15" s="21">
        <f>C15+D15</f>
        <v>-169</v>
      </c>
      <c r="F15" s="103">
        <f>H14-K14</f>
        <v>-128</v>
      </c>
      <c r="G15" s="104"/>
      <c r="H15" s="104"/>
      <c r="I15" s="104"/>
      <c r="J15" s="104"/>
      <c r="K15" s="105"/>
      <c r="L15" s="103">
        <f>N14-Q14</f>
        <v>-41</v>
      </c>
      <c r="M15" s="104"/>
      <c r="N15" s="104"/>
      <c r="O15" s="104"/>
      <c r="P15" s="104"/>
      <c r="Q15" s="105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75967</v>
      </c>
      <c r="C16" s="22">
        <v>79807</v>
      </c>
      <c r="D16" s="22">
        <v>80573</v>
      </c>
      <c r="E16" s="22">
        <v>160380</v>
      </c>
      <c r="G16" s="98" t="s">
        <v>27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</row>
    <row r="17" spans="1:21" x14ac:dyDescent="0.15">
      <c r="A17" s="3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</row>
    <row r="18" spans="1:21" x14ac:dyDescent="0.15">
      <c r="A18" s="3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</row>
    <row r="19" spans="1:21" x14ac:dyDescent="0.15"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51FCC-527C-4318-8FE3-3AE475392291}">
  <sheetPr>
    <pageSetUpPr fitToPage="1"/>
  </sheetPr>
  <dimension ref="A1:U20"/>
  <sheetViews>
    <sheetView showGridLines="0" topLeftCell="A2" zoomScale="110" zoomScaleNormal="110" workbookViewId="0">
      <selection activeCell="F7" sqref="F7:T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00" t="s">
        <v>26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3" spans="1:21" x14ac:dyDescent="0.15">
      <c r="Q3" s="3"/>
      <c r="U3" s="4" t="s">
        <v>58</v>
      </c>
    </row>
    <row r="4" spans="1:21" x14ac:dyDescent="0.15">
      <c r="A4" s="97"/>
      <c r="B4" s="97" t="s">
        <v>0</v>
      </c>
      <c r="C4" s="97" t="s">
        <v>22</v>
      </c>
      <c r="D4" s="97"/>
      <c r="E4" s="97"/>
      <c r="F4" s="97" t="s">
        <v>1</v>
      </c>
      <c r="G4" s="97"/>
      <c r="H4" s="97"/>
      <c r="I4" s="97"/>
      <c r="J4" s="97"/>
      <c r="K4" s="97"/>
      <c r="L4" s="97" t="s">
        <v>2</v>
      </c>
      <c r="M4" s="97"/>
      <c r="N4" s="97"/>
      <c r="O4" s="97"/>
      <c r="P4" s="97"/>
      <c r="Q4" s="97"/>
      <c r="R4" s="97" t="s">
        <v>3</v>
      </c>
      <c r="S4" s="97"/>
      <c r="T4" s="97"/>
      <c r="U4" s="101" t="s">
        <v>24</v>
      </c>
    </row>
    <row r="5" spans="1:21" x14ac:dyDescent="0.15">
      <c r="A5" s="97"/>
      <c r="B5" s="97"/>
      <c r="C5" s="97"/>
      <c r="D5" s="97"/>
      <c r="E5" s="97"/>
      <c r="F5" s="97" t="s">
        <v>4</v>
      </c>
      <c r="G5" s="97"/>
      <c r="H5" s="97"/>
      <c r="I5" s="97" t="s">
        <v>5</v>
      </c>
      <c r="J5" s="97"/>
      <c r="K5" s="97"/>
      <c r="L5" s="97" t="s">
        <v>6</v>
      </c>
      <c r="M5" s="97"/>
      <c r="N5" s="97"/>
      <c r="O5" s="97" t="s">
        <v>7</v>
      </c>
      <c r="P5" s="97"/>
      <c r="Q5" s="97"/>
      <c r="R5" s="97" t="s">
        <v>8</v>
      </c>
      <c r="S5" s="97"/>
      <c r="T5" s="97"/>
      <c r="U5" s="102"/>
    </row>
    <row r="6" spans="1:21" x14ac:dyDescent="0.15">
      <c r="A6" s="97"/>
      <c r="B6" s="97"/>
      <c r="C6" s="63" t="s">
        <v>9</v>
      </c>
      <c r="D6" s="63" t="s">
        <v>10</v>
      </c>
      <c r="E6" s="63" t="s">
        <v>11</v>
      </c>
      <c r="F6" s="63" t="s">
        <v>9</v>
      </c>
      <c r="G6" s="63" t="s">
        <v>10</v>
      </c>
      <c r="H6" s="63" t="s">
        <v>12</v>
      </c>
      <c r="I6" s="63" t="s">
        <v>9</v>
      </c>
      <c r="J6" s="63" t="s">
        <v>10</v>
      </c>
      <c r="K6" s="63" t="s">
        <v>12</v>
      </c>
      <c r="L6" s="63" t="s">
        <v>9</v>
      </c>
      <c r="M6" s="63" t="s">
        <v>10</v>
      </c>
      <c r="N6" s="63" t="s">
        <v>12</v>
      </c>
      <c r="O6" s="63" t="s">
        <v>9</v>
      </c>
      <c r="P6" s="63" t="s">
        <v>10</v>
      </c>
      <c r="Q6" s="63" t="s">
        <v>12</v>
      </c>
      <c r="R6" s="63" t="s">
        <v>9</v>
      </c>
      <c r="S6" s="63" t="s">
        <v>10</v>
      </c>
      <c r="T6" s="63" t="s">
        <v>12</v>
      </c>
      <c r="U6" s="102"/>
    </row>
    <row r="7" spans="1:21" ht="36.75" customHeight="1" x14ac:dyDescent="0.15">
      <c r="A7" s="63" t="s">
        <v>13</v>
      </c>
      <c r="B7" s="7">
        <v>19582</v>
      </c>
      <c r="C7" s="7">
        <v>19416</v>
      </c>
      <c r="D7" s="7">
        <v>19091</v>
      </c>
      <c r="E7" s="7">
        <f>SUM(C7:D7)</f>
        <v>38507</v>
      </c>
      <c r="F7" s="5">
        <v>3</v>
      </c>
      <c r="G7" s="5">
        <v>10</v>
      </c>
      <c r="H7" s="5">
        <f>SUM(F7+G7)</f>
        <v>13</v>
      </c>
      <c r="I7" s="5">
        <v>19</v>
      </c>
      <c r="J7" s="5">
        <v>20</v>
      </c>
      <c r="K7" s="5">
        <f t="shared" ref="K7:K13" si="0">SUM(I7+J7)</f>
        <v>39</v>
      </c>
      <c r="L7" s="5">
        <v>44</v>
      </c>
      <c r="M7" s="5">
        <v>24</v>
      </c>
      <c r="N7" s="5">
        <f t="shared" ref="N7:N13" si="1">SUM(L7+M7)</f>
        <v>68</v>
      </c>
      <c r="O7" s="5">
        <v>47</v>
      </c>
      <c r="P7" s="5">
        <v>40</v>
      </c>
      <c r="Q7" s="5">
        <f t="shared" ref="Q7:Q13" si="2">SUM(O7+P7)</f>
        <v>87</v>
      </c>
      <c r="R7" s="6">
        <v>-6</v>
      </c>
      <c r="S7" s="6">
        <v>5</v>
      </c>
      <c r="T7" s="6">
        <f t="shared" ref="T7:T13" si="3">SUM(R7+S7)</f>
        <v>-1</v>
      </c>
      <c r="U7" s="7">
        <f>H7-K7+N7-Q7+T7</f>
        <v>-46</v>
      </c>
    </row>
    <row r="8" spans="1:21" ht="36.75" customHeight="1" x14ac:dyDescent="0.15">
      <c r="A8" s="63" t="s">
        <v>25</v>
      </c>
      <c r="B8" s="7">
        <v>27553</v>
      </c>
      <c r="C8" s="7">
        <v>28713</v>
      </c>
      <c r="D8" s="7">
        <v>28888</v>
      </c>
      <c r="E8" s="7">
        <f>SUM(C8:D8)</f>
        <v>57601</v>
      </c>
      <c r="F8" s="5">
        <v>12</v>
      </c>
      <c r="G8" s="5">
        <v>12</v>
      </c>
      <c r="H8" s="5">
        <f t="shared" ref="H8:H13" si="4">SUM(F8+G8)</f>
        <v>24</v>
      </c>
      <c r="I8" s="5">
        <v>37</v>
      </c>
      <c r="J8" s="5">
        <v>29</v>
      </c>
      <c r="K8" s="5">
        <f t="shared" si="0"/>
        <v>66</v>
      </c>
      <c r="L8" s="5">
        <v>49</v>
      </c>
      <c r="M8" s="5">
        <v>42</v>
      </c>
      <c r="N8" s="5">
        <f t="shared" si="1"/>
        <v>91</v>
      </c>
      <c r="O8" s="5">
        <v>66</v>
      </c>
      <c r="P8" s="5">
        <v>60</v>
      </c>
      <c r="Q8" s="5">
        <f t="shared" si="2"/>
        <v>126</v>
      </c>
      <c r="R8" s="6">
        <v>7</v>
      </c>
      <c r="S8" s="6">
        <v>-2</v>
      </c>
      <c r="T8" s="6">
        <f t="shared" si="3"/>
        <v>5</v>
      </c>
      <c r="U8" s="7">
        <f>H8-K8+N8-Q8+T8</f>
        <v>-72</v>
      </c>
    </row>
    <row r="9" spans="1:21" ht="36.75" customHeight="1" x14ac:dyDescent="0.15">
      <c r="A9" s="63" t="s">
        <v>14</v>
      </c>
      <c r="B9" s="7">
        <v>10388</v>
      </c>
      <c r="C9" s="7">
        <v>10870</v>
      </c>
      <c r="D9" s="7">
        <v>10697</v>
      </c>
      <c r="E9" s="7">
        <f t="shared" ref="E9:E12" si="5">SUM(C9:D9)</f>
        <v>21567</v>
      </c>
      <c r="F9" s="5">
        <v>3</v>
      </c>
      <c r="G9" s="5">
        <v>0</v>
      </c>
      <c r="H9" s="5">
        <f>SUM(F9+G9)</f>
        <v>3</v>
      </c>
      <c r="I9" s="5">
        <v>19</v>
      </c>
      <c r="J9" s="5">
        <v>15</v>
      </c>
      <c r="K9" s="5">
        <f>SUM(I9+J9)</f>
        <v>34</v>
      </c>
      <c r="L9" s="5">
        <v>24</v>
      </c>
      <c r="M9" s="5">
        <v>26</v>
      </c>
      <c r="N9" s="5">
        <f>SUM(L9+M9)</f>
        <v>50</v>
      </c>
      <c r="O9" s="5">
        <v>41</v>
      </c>
      <c r="P9" s="5">
        <v>17</v>
      </c>
      <c r="Q9" s="5">
        <f t="shared" si="2"/>
        <v>58</v>
      </c>
      <c r="R9" s="6">
        <v>0</v>
      </c>
      <c r="S9" s="6">
        <v>6</v>
      </c>
      <c r="T9" s="6">
        <f t="shared" si="3"/>
        <v>6</v>
      </c>
      <c r="U9" s="7">
        <f t="shared" ref="U9:U13" si="6">H9-K9+N9-Q9+T9</f>
        <v>-33</v>
      </c>
    </row>
    <row r="10" spans="1:21" ht="36.75" customHeight="1" x14ac:dyDescent="0.15">
      <c r="A10" s="63" t="s">
        <v>15</v>
      </c>
      <c r="B10" s="7">
        <v>9211</v>
      </c>
      <c r="C10" s="7">
        <v>9971</v>
      </c>
      <c r="D10" s="7">
        <v>10511</v>
      </c>
      <c r="E10" s="7">
        <f t="shared" si="5"/>
        <v>20482</v>
      </c>
      <c r="F10" s="5">
        <v>3</v>
      </c>
      <c r="G10" s="5">
        <v>1</v>
      </c>
      <c r="H10" s="5">
        <f t="shared" si="4"/>
        <v>4</v>
      </c>
      <c r="I10" s="5">
        <v>12</v>
      </c>
      <c r="J10" s="5">
        <v>9</v>
      </c>
      <c r="K10" s="5">
        <f t="shared" si="0"/>
        <v>21</v>
      </c>
      <c r="L10" s="5">
        <v>12</v>
      </c>
      <c r="M10" s="5">
        <v>15</v>
      </c>
      <c r="N10" s="5">
        <f t="shared" si="1"/>
        <v>27</v>
      </c>
      <c r="O10" s="5">
        <v>17</v>
      </c>
      <c r="P10" s="5">
        <v>19</v>
      </c>
      <c r="Q10" s="5">
        <f t="shared" si="2"/>
        <v>36</v>
      </c>
      <c r="R10" s="6">
        <v>0</v>
      </c>
      <c r="S10" s="6">
        <v>-5</v>
      </c>
      <c r="T10" s="6">
        <f t="shared" si="3"/>
        <v>-5</v>
      </c>
      <c r="U10" s="7">
        <f>H10-K10+N10-Q10+T10</f>
        <v>-31</v>
      </c>
    </row>
    <row r="11" spans="1:21" ht="36.75" customHeight="1" x14ac:dyDescent="0.15">
      <c r="A11" s="63" t="s">
        <v>16</v>
      </c>
      <c r="B11" s="7">
        <v>3760</v>
      </c>
      <c r="C11" s="7">
        <v>4395</v>
      </c>
      <c r="D11" s="7">
        <v>4579</v>
      </c>
      <c r="E11" s="7">
        <f t="shared" si="5"/>
        <v>8974</v>
      </c>
      <c r="F11" s="5">
        <v>1</v>
      </c>
      <c r="G11" s="5">
        <v>1</v>
      </c>
      <c r="H11" s="5">
        <f t="shared" si="4"/>
        <v>2</v>
      </c>
      <c r="I11" s="5">
        <v>6</v>
      </c>
      <c r="J11" s="5">
        <v>1</v>
      </c>
      <c r="K11" s="5">
        <f>SUM(I11+J11)</f>
        <v>7</v>
      </c>
      <c r="L11" s="5">
        <v>5</v>
      </c>
      <c r="M11" s="5">
        <v>5</v>
      </c>
      <c r="N11" s="5">
        <f t="shared" si="1"/>
        <v>10</v>
      </c>
      <c r="O11" s="5">
        <v>8</v>
      </c>
      <c r="P11" s="5">
        <v>8</v>
      </c>
      <c r="Q11" s="5">
        <f t="shared" si="2"/>
        <v>16</v>
      </c>
      <c r="R11" s="6">
        <v>-1</v>
      </c>
      <c r="S11" s="6">
        <v>-2</v>
      </c>
      <c r="T11" s="6">
        <f t="shared" si="3"/>
        <v>-3</v>
      </c>
      <c r="U11" s="7">
        <f t="shared" si="6"/>
        <v>-14</v>
      </c>
    </row>
    <row r="12" spans="1:21" ht="36.75" customHeight="1" x14ac:dyDescent="0.15">
      <c r="A12" s="63" t="s">
        <v>17</v>
      </c>
      <c r="B12" s="7">
        <v>397</v>
      </c>
      <c r="C12" s="7">
        <v>414</v>
      </c>
      <c r="D12" s="7">
        <v>466</v>
      </c>
      <c r="E12" s="7">
        <f t="shared" si="5"/>
        <v>880</v>
      </c>
      <c r="F12" s="5">
        <v>0</v>
      </c>
      <c r="G12" s="5">
        <v>0</v>
      </c>
      <c r="H12" s="5">
        <f t="shared" si="4"/>
        <v>0</v>
      </c>
      <c r="I12" s="5">
        <v>2</v>
      </c>
      <c r="J12" s="5">
        <v>2</v>
      </c>
      <c r="K12" s="5">
        <f t="shared" si="0"/>
        <v>4</v>
      </c>
      <c r="L12" s="5">
        <v>0</v>
      </c>
      <c r="M12" s="5">
        <v>0</v>
      </c>
      <c r="N12" s="5">
        <f t="shared" si="1"/>
        <v>0</v>
      </c>
      <c r="O12" s="5">
        <v>1</v>
      </c>
      <c r="P12" s="5">
        <v>1</v>
      </c>
      <c r="Q12" s="5">
        <f t="shared" si="2"/>
        <v>2</v>
      </c>
      <c r="R12" s="6">
        <v>0</v>
      </c>
      <c r="S12" s="6">
        <v>0</v>
      </c>
      <c r="T12" s="6">
        <f t="shared" si="3"/>
        <v>0</v>
      </c>
      <c r="U12" s="7">
        <f t="shared" si="6"/>
        <v>-6</v>
      </c>
    </row>
    <row r="13" spans="1:21" ht="36.75" customHeight="1" thickBot="1" x14ac:dyDescent="0.2">
      <c r="A13" s="9" t="s">
        <v>20</v>
      </c>
      <c r="B13" s="24">
        <v>5076</v>
      </c>
      <c r="C13" s="24">
        <v>6028</v>
      </c>
      <c r="D13" s="24">
        <v>6341</v>
      </c>
      <c r="E13" s="7">
        <f>SUM(C13:D13)</f>
        <v>12369</v>
      </c>
      <c r="F13" s="10">
        <v>1</v>
      </c>
      <c r="G13" s="10">
        <v>1</v>
      </c>
      <c r="H13" s="10">
        <f t="shared" si="4"/>
        <v>2</v>
      </c>
      <c r="I13" s="10">
        <v>5</v>
      </c>
      <c r="J13" s="10">
        <v>7</v>
      </c>
      <c r="K13" s="10">
        <f t="shared" si="0"/>
        <v>12</v>
      </c>
      <c r="L13" s="10">
        <v>12</v>
      </c>
      <c r="M13" s="10">
        <v>6</v>
      </c>
      <c r="N13" s="10">
        <f t="shared" si="1"/>
        <v>18</v>
      </c>
      <c r="O13" s="10">
        <v>5</v>
      </c>
      <c r="P13" s="10">
        <v>5</v>
      </c>
      <c r="Q13" s="10">
        <f t="shared" si="2"/>
        <v>10</v>
      </c>
      <c r="R13" s="11">
        <v>0</v>
      </c>
      <c r="S13" s="11">
        <v>-2</v>
      </c>
      <c r="T13" s="6">
        <f t="shared" si="3"/>
        <v>-2</v>
      </c>
      <c r="U13" s="7">
        <f t="shared" si="6"/>
        <v>-4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75967</v>
      </c>
      <c r="C14" s="20">
        <f>SUM(C7:C13)</f>
        <v>79807</v>
      </c>
      <c r="D14" s="20">
        <f>SUM(D7:D13)</f>
        <v>80573</v>
      </c>
      <c r="E14" s="18">
        <f>C14+D14</f>
        <v>160380</v>
      </c>
      <c r="F14" s="18">
        <f>SUM(F7:F13)</f>
        <v>23</v>
      </c>
      <c r="G14" s="18">
        <f>SUM(G7:G13)</f>
        <v>25</v>
      </c>
      <c r="H14" s="18">
        <f>SUM(H7:H13)</f>
        <v>48</v>
      </c>
      <c r="I14" s="18">
        <f>SUM(I7:I13)</f>
        <v>100</v>
      </c>
      <c r="J14" s="18">
        <f t="shared" ref="J14:U14" si="7">SUM(J7:J13)</f>
        <v>83</v>
      </c>
      <c r="K14" s="18">
        <f>SUM(K7:K13)</f>
        <v>183</v>
      </c>
      <c r="L14" s="18">
        <f t="shared" si="7"/>
        <v>146</v>
      </c>
      <c r="M14" s="18">
        <f t="shared" si="7"/>
        <v>118</v>
      </c>
      <c r="N14" s="18">
        <f t="shared" si="7"/>
        <v>264</v>
      </c>
      <c r="O14" s="18">
        <f t="shared" si="7"/>
        <v>185</v>
      </c>
      <c r="P14" s="18">
        <f t="shared" si="7"/>
        <v>150</v>
      </c>
      <c r="Q14" s="18">
        <f>SUM(Q7:Q13)</f>
        <v>335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-206</v>
      </c>
    </row>
    <row r="15" spans="1:21" ht="36.75" customHeight="1" thickTop="1" x14ac:dyDescent="0.15">
      <c r="A15" s="12" t="s">
        <v>19</v>
      </c>
      <c r="B15" s="21">
        <f>B14-B16</f>
        <v>-50</v>
      </c>
      <c r="C15" s="21">
        <f>C14-C16</f>
        <v>-116</v>
      </c>
      <c r="D15" s="21">
        <f>D14-D16</f>
        <v>-90</v>
      </c>
      <c r="E15" s="21">
        <f>C15+D15</f>
        <v>-206</v>
      </c>
      <c r="F15" s="103">
        <f>H14-K14</f>
        <v>-135</v>
      </c>
      <c r="G15" s="104"/>
      <c r="H15" s="104"/>
      <c r="I15" s="104"/>
      <c r="J15" s="104"/>
      <c r="K15" s="105"/>
      <c r="L15" s="103">
        <f>N14-Q14</f>
        <v>-71</v>
      </c>
      <c r="M15" s="104"/>
      <c r="N15" s="104"/>
      <c r="O15" s="104"/>
      <c r="P15" s="104"/>
      <c r="Q15" s="105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76017</v>
      </c>
      <c r="C16" s="22">
        <v>79923</v>
      </c>
      <c r="D16" s="22">
        <v>80663</v>
      </c>
      <c r="E16" s="22">
        <v>160586</v>
      </c>
      <c r="G16" s="98" t="s">
        <v>27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</row>
    <row r="17" spans="1:21" x14ac:dyDescent="0.15">
      <c r="A17" s="3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</row>
    <row r="18" spans="1:21" x14ac:dyDescent="0.15">
      <c r="A18" s="3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</row>
    <row r="19" spans="1:21" x14ac:dyDescent="0.15"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8ABD-BBB6-405A-95DB-CC27D1E6609D}">
  <sheetPr>
    <pageSetUpPr fitToPage="1"/>
  </sheetPr>
  <dimension ref="A1:U20"/>
  <sheetViews>
    <sheetView showGridLines="0" topLeftCell="A3" zoomScale="110" zoomScaleNormal="110" workbookViewId="0">
      <selection activeCell="F7" sqref="F7:T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00" t="s">
        <v>26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3" spans="1:21" x14ac:dyDescent="0.15">
      <c r="Q3" s="3"/>
      <c r="U3" s="4" t="s">
        <v>59</v>
      </c>
    </row>
    <row r="4" spans="1:21" x14ac:dyDescent="0.15">
      <c r="A4" s="97"/>
      <c r="B4" s="97" t="s">
        <v>0</v>
      </c>
      <c r="C4" s="97" t="s">
        <v>22</v>
      </c>
      <c r="D4" s="97"/>
      <c r="E4" s="97"/>
      <c r="F4" s="97" t="s">
        <v>1</v>
      </c>
      <c r="G4" s="97"/>
      <c r="H4" s="97"/>
      <c r="I4" s="97"/>
      <c r="J4" s="97"/>
      <c r="K4" s="97"/>
      <c r="L4" s="97" t="s">
        <v>2</v>
      </c>
      <c r="M4" s="97"/>
      <c r="N4" s="97"/>
      <c r="O4" s="97"/>
      <c r="P4" s="97"/>
      <c r="Q4" s="97"/>
      <c r="R4" s="97" t="s">
        <v>3</v>
      </c>
      <c r="S4" s="97"/>
      <c r="T4" s="97"/>
      <c r="U4" s="101" t="s">
        <v>24</v>
      </c>
    </row>
    <row r="5" spans="1:21" x14ac:dyDescent="0.15">
      <c r="A5" s="97"/>
      <c r="B5" s="97"/>
      <c r="C5" s="97"/>
      <c r="D5" s="97"/>
      <c r="E5" s="97"/>
      <c r="F5" s="97" t="s">
        <v>4</v>
      </c>
      <c r="G5" s="97"/>
      <c r="H5" s="97"/>
      <c r="I5" s="97" t="s">
        <v>5</v>
      </c>
      <c r="J5" s="97"/>
      <c r="K5" s="97"/>
      <c r="L5" s="97" t="s">
        <v>6</v>
      </c>
      <c r="M5" s="97"/>
      <c r="N5" s="97"/>
      <c r="O5" s="97" t="s">
        <v>7</v>
      </c>
      <c r="P5" s="97"/>
      <c r="Q5" s="97"/>
      <c r="R5" s="97" t="s">
        <v>8</v>
      </c>
      <c r="S5" s="97"/>
      <c r="T5" s="97"/>
      <c r="U5" s="102"/>
    </row>
    <row r="6" spans="1:21" x14ac:dyDescent="0.15">
      <c r="A6" s="97"/>
      <c r="B6" s="97"/>
      <c r="C6" s="63" t="s">
        <v>9</v>
      </c>
      <c r="D6" s="63" t="s">
        <v>10</v>
      </c>
      <c r="E6" s="63" t="s">
        <v>11</v>
      </c>
      <c r="F6" s="63" t="s">
        <v>9</v>
      </c>
      <c r="G6" s="63" t="s">
        <v>10</v>
      </c>
      <c r="H6" s="63" t="s">
        <v>12</v>
      </c>
      <c r="I6" s="63" t="s">
        <v>9</v>
      </c>
      <c r="J6" s="63" t="s">
        <v>10</v>
      </c>
      <c r="K6" s="63" t="s">
        <v>12</v>
      </c>
      <c r="L6" s="63" t="s">
        <v>9</v>
      </c>
      <c r="M6" s="63" t="s">
        <v>10</v>
      </c>
      <c r="N6" s="63" t="s">
        <v>12</v>
      </c>
      <c r="O6" s="63" t="s">
        <v>9</v>
      </c>
      <c r="P6" s="63" t="s">
        <v>10</v>
      </c>
      <c r="Q6" s="63" t="s">
        <v>12</v>
      </c>
      <c r="R6" s="63" t="s">
        <v>9</v>
      </c>
      <c r="S6" s="63" t="s">
        <v>10</v>
      </c>
      <c r="T6" s="63" t="s">
        <v>12</v>
      </c>
      <c r="U6" s="102"/>
    </row>
    <row r="7" spans="1:21" ht="36.75" customHeight="1" x14ac:dyDescent="0.15">
      <c r="A7" s="63" t="s">
        <v>13</v>
      </c>
      <c r="B7" s="7">
        <v>19606</v>
      </c>
      <c r="C7" s="7">
        <v>19441</v>
      </c>
      <c r="D7" s="7">
        <v>19112</v>
      </c>
      <c r="E7" s="7">
        <f>SUM(C7:D7)</f>
        <v>38553</v>
      </c>
      <c r="F7" s="5">
        <v>9</v>
      </c>
      <c r="G7" s="5">
        <v>7</v>
      </c>
      <c r="H7" s="5">
        <f>SUM(F7+G7)</f>
        <v>16</v>
      </c>
      <c r="I7" s="5">
        <v>18</v>
      </c>
      <c r="J7" s="5">
        <v>21</v>
      </c>
      <c r="K7" s="5">
        <f t="shared" ref="K7:K13" si="0">SUM(I7+J7)</f>
        <v>39</v>
      </c>
      <c r="L7" s="5">
        <v>44</v>
      </c>
      <c r="M7" s="5">
        <v>29</v>
      </c>
      <c r="N7" s="5">
        <f t="shared" ref="N7:N13" si="1">SUM(L7+M7)</f>
        <v>73</v>
      </c>
      <c r="O7" s="5">
        <v>55</v>
      </c>
      <c r="P7" s="5">
        <v>30</v>
      </c>
      <c r="Q7" s="5">
        <f t="shared" ref="Q7:Q13" si="2">SUM(O7+P7)</f>
        <v>85</v>
      </c>
      <c r="R7" s="6">
        <v>-18</v>
      </c>
      <c r="S7" s="6">
        <v>-2</v>
      </c>
      <c r="T7" s="6">
        <f t="shared" ref="T7:T13" si="3">SUM(R7+S7)</f>
        <v>-20</v>
      </c>
      <c r="U7" s="7">
        <f>H7-K7+N7-Q7+T7</f>
        <v>-55</v>
      </c>
    </row>
    <row r="8" spans="1:21" ht="36.75" customHeight="1" x14ac:dyDescent="0.15">
      <c r="A8" s="63" t="s">
        <v>25</v>
      </c>
      <c r="B8" s="7">
        <v>27567</v>
      </c>
      <c r="C8" s="7">
        <v>28748</v>
      </c>
      <c r="D8" s="7">
        <v>28925</v>
      </c>
      <c r="E8" s="7">
        <f>SUM(C8:D8)</f>
        <v>57673</v>
      </c>
      <c r="F8" s="5">
        <v>10</v>
      </c>
      <c r="G8" s="5">
        <v>10</v>
      </c>
      <c r="H8" s="5">
        <f t="shared" ref="H8:H13" si="4">SUM(F8+G8)</f>
        <v>20</v>
      </c>
      <c r="I8" s="5">
        <v>38</v>
      </c>
      <c r="J8" s="5">
        <v>29</v>
      </c>
      <c r="K8" s="5">
        <f t="shared" si="0"/>
        <v>67</v>
      </c>
      <c r="L8" s="5">
        <v>53</v>
      </c>
      <c r="M8" s="5">
        <v>47</v>
      </c>
      <c r="N8" s="5">
        <f t="shared" si="1"/>
        <v>100</v>
      </c>
      <c r="O8" s="5">
        <v>85</v>
      </c>
      <c r="P8" s="5">
        <v>49</v>
      </c>
      <c r="Q8" s="5">
        <f t="shared" si="2"/>
        <v>134</v>
      </c>
      <c r="R8" s="6">
        <v>16</v>
      </c>
      <c r="S8" s="6">
        <v>0</v>
      </c>
      <c r="T8" s="6">
        <f t="shared" si="3"/>
        <v>16</v>
      </c>
      <c r="U8" s="7">
        <f>H8-K8+N8-Q8+T8</f>
        <v>-65</v>
      </c>
    </row>
    <row r="9" spans="1:21" ht="36.75" customHeight="1" x14ac:dyDescent="0.15">
      <c r="A9" s="63" t="s">
        <v>14</v>
      </c>
      <c r="B9" s="7">
        <v>10401</v>
      </c>
      <c r="C9" s="7">
        <v>10903</v>
      </c>
      <c r="D9" s="7">
        <v>10697</v>
      </c>
      <c r="E9" s="7">
        <f t="shared" ref="E9:E12" si="5">SUM(C9:D9)</f>
        <v>21600</v>
      </c>
      <c r="F9" s="5">
        <v>5</v>
      </c>
      <c r="G9" s="5">
        <v>1</v>
      </c>
      <c r="H9" s="5">
        <f>SUM(F9+G9)</f>
        <v>6</v>
      </c>
      <c r="I9" s="5">
        <v>12</v>
      </c>
      <c r="J9" s="5">
        <v>15</v>
      </c>
      <c r="K9" s="5">
        <f>SUM(I9+J9)</f>
        <v>27</v>
      </c>
      <c r="L9" s="5">
        <v>31</v>
      </c>
      <c r="M9" s="5">
        <v>22</v>
      </c>
      <c r="N9" s="5">
        <f>SUM(L9+M9)</f>
        <v>53</v>
      </c>
      <c r="O9" s="5">
        <v>56</v>
      </c>
      <c r="P9" s="5">
        <v>22</v>
      </c>
      <c r="Q9" s="5">
        <f t="shared" si="2"/>
        <v>78</v>
      </c>
      <c r="R9" s="6">
        <v>4</v>
      </c>
      <c r="S9" s="6">
        <v>0</v>
      </c>
      <c r="T9" s="6">
        <f t="shared" si="3"/>
        <v>4</v>
      </c>
      <c r="U9" s="7">
        <f t="shared" ref="U9:U13" si="6">H9-K9+N9-Q9+T9</f>
        <v>-42</v>
      </c>
    </row>
    <row r="10" spans="1:21" ht="36.75" customHeight="1" x14ac:dyDescent="0.15">
      <c r="A10" s="63" t="s">
        <v>15</v>
      </c>
      <c r="B10" s="7">
        <v>9216</v>
      </c>
      <c r="C10" s="7">
        <v>9985</v>
      </c>
      <c r="D10" s="7">
        <v>10528</v>
      </c>
      <c r="E10" s="7">
        <f t="shared" si="5"/>
        <v>20513</v>
      </c>
      <c r="F10" s="5">
        <v>1</v>
      </c>
      <c r="G10" s="5">
        <v>4</v>
      </c>
      <c r="H10" s="5">
        <f t="shared" si="4"/>
        <v>5</v>
      </c>
      <c r="I10" s="5">
        <v>11</v>
      </c>
      <c r="J10" s="5">
        <v>8</v>
      </c>
      <c r="K10" s="5">
        <f t="shared" si="0"/>
        <v>19</v>
      </c>
      <c r="L10" s="5">
        <v>16</v>
      </c>
      <c r="M10" s="5">
        <v>16</v>
      </c>
      <c r="N10" s="5">
        <f t="shared" si="1"/>
        <v>32</v>
      </c>
      <c r="O10" s="5">
        <v>16</v>
      </c>
      <c r="P10" s="5">
        <v>19</v>
      </c>
      <c r="Q10" s="5">
        <f t="shared" si="2"/>
        <v>35</v>
      </c>
      <c r="R10" s="6">
        <v>-8</v>
      </c>
      <c r="S10" s="6">
        <v>-7</v>
      </c>
      <c r="T10" s="6">
        <f t="shared" si="3"/>
        <v>-15</v>
      </c>
      <c r="U10" s="7">
        <f>H10-K10+N10-Q10+T10</f>
        <v>-32</v>
      </c>
    </row>
    <row r="11" spans="1:21" ht="36.75" customHeight="1" x14ac:dyDescent="0.15">
      <c r="A11" s="63" t="s">
        <v>16</v>
      </c>
      <c r="B11" s="7">
        <v>3761</v>
      </c>
      <c r="C11" s="7">
        <v>4404</v>
      </c>
      <c r="D11" s="7">
        <v>4584</v>
      </c>
      <c r="E11" s="7">
        <f t="shared" si="5"/>
        <v>8988</v>
      </c>
      <c r="F11" s="5">
        <v>1</v>
      </c>
      <c r="G11" s="5">
        <v>1</v>
      </c>
      <c r="H11" s="5">
        <f t="shared" si="4"/>
        <v>2</v>
      </c>
      <c r="I11" s="5">
        <v>5</v>
      </c>
      <c r="J11" s="5">
        <v>5</v>
      </c>
      <c r="K11" s="5">
        <f>SUM(I11+J11)</f>
        <v>10</v>
      </c>
      <c r="L11" s="5">
        <v>5</v>
      </c>
      <c r="M11" s="5">
        <v>2</v>
      </c>
      <c r="N11" s="5">
        <f t="shared" si="1"/>
        <v>7</v>
      </c>
      <c r="O11" s="5">
        <v>12</v>
      </c>
      <c r="P11" s="5">
        <v>7</v>
      </c>
      <c r="Q11" s="5">
        <f t="shared" si="2"/>
        <v>19</v>
      </c>
      <c r="R11" s="6">
        <v>3</v>
      </c>
      <c r="S11" s="6">
        <v>4</v>
      </c>
      <c r="T11" s="6">
        <f t="shared" si="3"/>
        <v>7</v>
      </c>
      <c r="U11" s="7">
        <f t="shared" si="6"/>
        <v>-13</v>
      </c>
    </row>
    <row r="12" spans="1:21" ht="36.75" customHeight="1" x14ac:dyDescent="0.15">
      <c r="A12" s="63" t="s">
        <v>17</v>
      </c>
      <c r="B12" s="7">
        <v>401</v>
      </c>
      <c r="C12" s="7">
        <v>417</v>
      </c>
      <c r="D12" s="7">
        <v>469</v>
      </c>
      <c r="E12" s="7">
        <f t="shared" si="5"/>
        <v>886</v>
      </c>
      <c r="F12" s="5">
        <v>0</v>
      </c>
      <c r="G12" s="5">
        <v>0</v>
      </c>
      <c r="H12" s="5">
        <f t="shared" si="4"/>
        <v>0</v>
      </c>
      <c r="I12" s="5">
        <v>2</v>
      </c>
      <c r="J12" s="5">
        <v>0</v>
      </c>
      <c r="K12" s="5">
        <f t="shared" si="0"/>
        <v>2</v>
      </c>
      <c r="L12" s="5">
        <v>0</v>
      </c>
      <c r="M12" s="5">
        <v>0</v>
      </c>
      <c r="N12" s="5">
        <f t="shared" si="1"/>
        <v>0</v>
      </c>
      <c r="O12" s="5">
        <v>1</v>
      </c>
      <c r="P12" s="5">
        <v>0</v>
      </c>
      <c r="Q12" s="5">
        <f t="shared" si="2"/>
        <v>1</v>
      </c>
      <c r="R12" s="6">
        <v>0</v>
      </c>
      <c r="S12" s="6">
        <v>0</v>
      </c>
      <c r="T12" s="6">
        <f t="shared" si="3"/>
        <v>0</v>
      </c>
      <c r="U12" s="7">
        <f t="shared" si="6"/>
        <v>-3</v>
      </c>
    </row>
    <row r="13" spans="1:21" ht="36.75" customHeight="1" thickBot="1" x14ac:dyDescent="0.2">
      <c r="A13" s="9" t="s">
        <v>20</v>
      </c>
      <c r="B13" s="24">
        <v>5065</v>
      </c>
      <c r="C13" s="24">
        <v>6025</v>
      </c>
      <c r="D13" s="24">
        <v>6348</v>
      </c>
      <c r="E13" s="7">
        <f>SUM(C13:D13)</f>
        <v>12373</v>
      </c>
      <c r="F13" s="10">
        <v>1</v>
      </c>
      <c r="G13" s="10">
        <v>1</v>
      </c>
      <c r="H13" s="10">
        <f t="shared" si="4"/>
        <v>2</v>
      </c>
      <c r="I13" s="10">
        <v>9</v>
      </c>
      <c r="J13" s="10">
        <v>4</v>
      </c>
      <c r="K13" s="10">
        <f t="shared" si="0"/>
        <v>13</v>
      </c>
      <c r="L13" s="10">
        <v>7</v>
      </c>
      <c r="M13" s="10">
        <v>5</v>
      </c>
      <c r="N13" s="10">
        <f t="shared" si="1"/>
        <v>12</v>
      </c>
      <c r="O13" s="10">
        <v>2</v>
      </c>
      <c r="P13" s="10">
        <v>10</v>
      </c>
      <c r="Q13" s="10">
        <f t="shared" si="2"/>
        <v>12</v>
      </c>
      <c r="R13" s="11">
        <v>3</v>
      </c>
      <c r="S13" s="11">
        <v>5</v>
      </c>
      <c r="T13" s="6">
        <f t="shared" si="3"/>
        <v>8</v>
      </c>
      <c r="U13" s="7">
        <f t="shared" si="6"/>
        <v>-3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76017</v>
      </c>
      <c r="C14" s="20">
        <f>SUM(C7:C13)</f>
        <v>79923</v>
      </c>
      <c r="D14" s="20">
        <f>SUM(D7:D13)</f>
        <v>80663</v>
      </c>
      <c r="E14" s="18">
        <f>C14+D14</f>
        <v>160586</v>
      </c>
      <c r="F14" s="18">
        <f>SUM(F7:F13)</f>
        <v>27</v>
      </c>
      <c r="G14" s="18">
        <f>SUM(G7:G13)</f>
        <v>24</v>
      </c>
      <c r="H14" s="18">
        <f>SUM(H7:H13)</f>
        <v>51</v>
      </c>
      <c r="I14" s="18">
        <f>SUM(I7:I13)</f>
        <v>95</v>
      </c>
      <c r="J14" s="18">
        <f t="shared" ref="J14:U14" si="7">SUM(J7:J13)</f>
        <v>82</v>
      </c>
      <c r="K14" s="18">
        <f>SUM(K7:K13)</f>
        <v>177</v>
      </c>
      <c r="L14" s="18">
        <f t="shared" si="7"/>
        <v>156</v>
      </c>
      <c r="M14" s="18">
        <f t="shared" si="7"/>
        <v>121</v>
      </c>
      <c r="N14" s="18">
        <f t="shared" si="7"/>
        <v>277</v>
      </c>
      <c r="O14" s="18">
        <f t="shared" si="7"/>
        <v>227</v>
      </c>
      <c r="P14" s="18">
        <f t="shared" si="7"/>
        <v>137</v>
      </c>
      <c r="Q14" s="18">
        <f>SUM(Q7:Q13)</f>
        <v>364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-213</v>
      </c>
    </row>
    <row r="15" spans="1:21" ht="36.75" customHeight="1" thickTop="1" x14ac:dyDescent="0.15">
      <c r="A15" s="12" t="s">
        <v>19</v>
      </c>
      <c r="B15" s="21">
        <f>B14-B16</f>
        <v>-89</v>
      </c>
      <c r="C15" s="21">
        <f>C14-C16</f>
        <v>-139</v>
      </c>
      <c r="D15" s="21">
        <f>D14-D16</f>
        <v>-74</v>
      </c>
      <c r="E15" s="21">
        <f>C15+D15</f>
        <v>-213</v>
      </c>
      <c r="F15" s="103">
        <f>H14-K14</f>
        <v>-126</v>
      </c>
      <c r="G15" s="104"/>
      <c r="H15" s="104"/>
      <c r="I15" s="104"/>
      <c r="J15" s="104"/>
      <c r="K15" s="105"/>
      <c r="L15" s="103">
        <f>N14-Q14</f>
        <v>-87</v>
      </c>
      <c r="M15" s="104"/>
      <c r="N15" s="104"/>
      <c r="O15" s="104"/>
      <c r="P15" s="104"/>
      <c r="Q15" s="105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76106</v>
      </c>
      <c r="C16" s="22">
        <v>80062</v>
      </c>
      <c r="D16" s="22">
        <v>80737</v>
      </c>
      <c r="E16" s="22">
        <v>160799</v>
      </c>
      <c r="G16" s="98" t="s">
        <v>27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</row>
    <row r="17" spans="1:21" x14ac:dyDescent="0.15">
      <c r="A17" s="3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</row>
    <row r="18" spans="1:21" x14ac:dyDescent="0.15">
      <c r="A18" s="3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</row>
    <row r="19" spans="1:21" x14ac:dyDescent="0.15"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8FE56-6B6E-4208-A489-DFC13286F6F3}">
  <sheetPr>
    <pageSetUpPr fitToPage="1"/>
  </sheetPr>
  <dimension ref="A1:U20"/>
  <sheetViews>
    <sheetView showGridLines="0" zoomScale="110" zoomScaleNormal="110" workbookViewId="0">
      <selection activeCell="F7" sqref="F7:T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100" t="s">
        <v>26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3" spans="1:21" x14ac:dyDescent="0.15">
      <c r="Q3" s="3"/>
      <c r="U3" s="4" t="s">
        <v>60</v>
      </c>
    </row>
    <row r="4" spans="1:21" x14ac:dyDescent="0.15">
      <c r="A4" s="97"/>
      <c r="B4" s="97" t="s">
        <v>0</v>
      </c>
      <c r="C4" s="97" t="s">
        <v>22</v>
      </c>
      <c r="D4" s="97"/>
      <c r="E4" s="97"/>
      <c r="F4" s="97" t="s">
        <v>1</v>
      </c>
      <c r="G4" s="97"/>
      <c r="H4" s="97"/>
      <c r="I4" s="97"/>
      <c r="J4" s="97"/>
      <c r="K4" s="97"/>
      <c r="L4" s="97" t="s">
        <v>2</v>
      </c>
      <c r="M4" s="97"/>
      <c r="N4" s="97"/>
      <c r="O4" s="97"/>
      <c r="P4" s="97"/>
      <c r="Q4" s="97"/>
      <c r="R4" s="97" t="s">
        <v>3</v>
      </c>
      <c r="S4" s="97"/>
      <c r="T4" s="97"/>
      <c r="U4" s="101" t="s">
        <v>24</v>
      </c>
    </row>
    <row r="5" spans="1:21" x14ac:dyDescent="0.15">
      <c r="A5" s="97"/>
      <c r="B5" s="97"/>
      <c r="C5" s="97"/>
      <c r="D5" s="97"/>
      <c r="E5" s="97"/>
      <c r="F5" s="97" t="s">
        <v>4</v>
      </c>
      <c r="G5" s="97"/>
      <c r="H5" s="97"/>
      <c r="I5" s="97" t="s">
        <v>5</v>
      </c>
      <c r="J5" s="97"/>
      <c r="K5" s="97"/>
      <c r="L5" s="97" t="s">
        <v>6</v>
      </c>
      <c r="M5" s="97"/>
      <c r="N5" s="97"/>
      <c r="O5" s="97" t="s">
        <v>7</v>
      </c>
      <c r="P5" s="97"/>
      <c r="Q5" s="97"/>
      <c r="R5" s="97" t="s">
        <v>8</v>
      </c>
      <c r="S5" s="97"/>
      <c r="T5" s="97"/>
      <c r="U5" s="102"/>
    </row>
    <row r="6" spans="1:21" x14ac:dyDescent="0.15">
      <c r="A6" s="97"/>
      <c r="B6" s="97"/>
      <c r="C6" s="63" t="s">
        <v>9</v>
      </c>
      <c r="D6" s="63" t="s">
        <v>10</v>
      </c>
      <c r="E6" s="63" t="s">
        <v>11</v>
      </c>
      <c r="F6" s="63" t="s">
        <v>9</v>
      </c>
      <c r="G6" s="63" t="s">
        <v>10</v>
      </c>
      <c r="H6" s="63" t="s">
        <v>12</v>
      </c>
      <c r="I6" s="63" t="s">
        <v>9</v>
      </c>
      <c r="J6" s="63" t="s">
        <v>10</v>
      </c>
      <c r="K6" s="63" t="s">
        <v>12</v>
      </c>
      <c r="L6" s="63" t="s">
        <v>9</v>
      </c>
      <c r="M6" s="63" t="s">
        <v>10</v>
      </c>
      <c r="N6" s="63" t="s">
        <v>12</v>
      </c>
      <c r="O6" s="63" t="s">
        <v>9</v>
      </c>
      <c r="P6" s="63" t="s">
        <v>10</v>
      </c>
      <c r="Q6" s="63" t="s">
        <v>12</v>
      </c>
      <c r="R6" s="63" t="s">
        <v>9</v>
      </c>
      <c r="S6" s="63" t="s">
        <v>10</v>
      </c>
      <c r="T6" s="63" t="s">
        <v>12</v>
      </c>
      <c r="U6" s="102"/>
    </row>
    <row r="7" spans="1:21" ht="36.75" customHeight="1" x14ac:dyDescent="0.15">
      <c r="A7" s="63" t="s">
        <v>13</v>
      </c>
      <c r="B7" s="7">
        <v>19617</v>
      </c>
      <c r="C7" s="7">
        <v>19479</v>
      </c>
      <c r="D7" s="7">
        <v>19129</v>
      </c>
      <c r="E7" s="7">
        <f>SUM(C7:D7)</f>
        <v>38608</v>
      </c>
      <c r="F7" s="5">
        <v>3</v>
      </c>
      <c r="G7" s="5">
        <v>3</v>
      </c>
      <c r="H7" s="5">
        <f>SUM(F7+G7)</f>
        <v>6</v>
      </c>
      <c r="I7" s="5">
        <v>32</v>
      </c>
      <c r="J7" s="5">
        <v>23</v>
      </c>
      <c r="K7" s="5">
        <f t="shared" ref="K7:K13" si="0">SUM(I7+J7)</f>
        <v>55</v>
      </c>
      <c r="L7" s="5">
        <v>65</v>
      </c>
      <c r="M7" s="5">
        <v>37</v>
      </c>
      <c r="N7" s="5">
        <f t="shared" ref="N7:N13" si="1">SUM(L7+M7)</f>
        <v>102</v>
      </c>
      <c r="O7" s="5">
        <v>72</v>
      </c>
      <c r="P7" s="5">
        <v>39</v>
      </c>
      <c r="Q7" s="5">
        <f t="shared" ref="Q7:Q13" si="2">SUM(O7+P7)</f>
        <v>111</v>
      </c>
      <c r="R7" s="6">
        <v>-16</v>
      </c>
      <c r="S7" s="6">
        <v>-6</v>
      </c>
      <c r="T7" s="6">
        <f t="shared" ref="T7:T13" si="3">SUM(R7+S7)</f>
        <v>-22</v>
      </c>
      <c r="U7" s="7">
        <f>H7-K7+N7-Q7+T7</f>
        <v>-80</v>
      </c>
    </row>
    <row r="8" spans="1:21" ht="36.75" customHeight="1" x14ac:dyDescent="0.15">
      <c r="A8" s="63" t="s">
        <v>25</v>
      </c>
      <c r="B8" s="7">
        <v>27600</v>
      </c>
      <c r="C8" s="7">
        <v>28792</v>
      </c>
      <c r="D8" s="7">
        <v>28946</v>
      </c>
      <c r="E8" s="7">
        <f>SUM(C8:D8)</f>
        <v>57738</v>
      </c>
      <c r="F8" s="5">
        <v>9</v>
      </c>
      <c r="G8" s="5">
        <v>9</v>
      </c>
      <c r="H8" s="5">
        <f t="shared" ref="H8:H13" si="4">SUM(F8+G8)</f>
        <v>18</v>
      </c>
      <c r="I8" s="5">
        <v>36</v>
      </c>
      <c r="J8" s="5">
        <v>37</v>
      </c>
      <c r="K8" s="5">
        <f t="shared" si="0"/>
        <v>73</v>
      </c>
      <c r="L8" s="5">
        <v>58</v>
      </c>
      <c r="M8" s="5">
        <v>39</v>
      </c>
      <c r="N8" s="5">
        <f t="shared" si="1"/>
        <v>97</v>
      </c>
      <c r="O8" s="5">
        <v>72</v>
      </c>
      <c r="P8" s="5">
        <v>45</v>
      </c>
      <c r="Q8" s="5">
        <f t="shared" si="2"/>
        <v>117</v>
      </c>
      <c r="R8" s="6">
        <v>-2</v>
      </c>
      <c r="S8" s="6">
        <v>-3</v>
      </c>
      <c r="T8" s="6">
        <f t="shared" si="3"/>
        <v>-5</v>
      </c>
      <c r="U8" s="7">
        <f>H8-K8+N8-Q8+T8</f>
        <v>-80</v>
      </c>
    </row>
    <row r="9" spans="1:21" ht="36.75" customHeight="1" x14ac:dyDescent="0.15">
      <c r="A9" s="63" t="s">
        <v>14</v>
      </c>
      <c r="B9" s="7">
        <v>10422</v>
      </c>
      <c r="C9" s="7">
        <v>10931</v>
      </c>
      <c r="D9" s="7">
        <v>10711</v>
      </c>
      <c r="E9" s="7">
        <f t="shared" ref="E9:E12" si="5">SUM(C9:D9)</f>
        <v>21642</v>
      </c>
      <c r="F9" s="5">
        <v>5</v>
      </c>
      <c r="G9" s="5">
        <v>5</v>
      </c>
      <c r="H9" s="5">
        <f>SUM(F9+G9)</f>
        <v>10</v>
      </c>
      <c r="I9" s="5">
        <v>6</v>
      </c>
      <c r="J9" s="5">
        <v>13</v>
      </c>
      <c r="K9" s="5">
        <f>SUM(I9+J9)</f>
        <v>19</v>
      </c>
      <c r="L9" s="5">
        <v>20</v>
      </c>
      <c r="M9" s="5">
        <v>21</v>
      </c>
      <c r="N9" s="5">
        <f>SUM(L9+M9)</f>
        <v>41</v>
      </c>
      <c r="O9" s="5">
        <v>38</v>
      </c>
      <c r="P9" s="5">
        <v>29</v>
      </c>
      <c r="Q9" s="5">
        <f t="shared" si="2"/>
        <v>67</v>
      </c>
      <c r="R9" s="6">
        <v>8</v>
      </c>
      <c r="S9" s="6">
        <v>5</v>
      </c>
      <c r="T9" s="6">
        <f t="shared" si="3"/>
        <v>13</v>
      </c>
      <c r="U9" s="7">
        <f t="shared" ref="U9:U13" si="6">H9-K9+N9-Q9+T9</f>
        <v>-22</v>
      </c>
    </row>
    <row r="10" spans="1:21" ht="36.75" customHeight="1" x14ac:dyDescent="0.15">
      <c r="A10" s="63" t="s">
        <v>15</v>
      </c>
      <c r="B10" s="7">
        <v>9228</v>
      </c>
      <c r="C10" s="7">
        <v>10003</v>
      </c>
      <c r="D10" s="7">
        <v>10542</v>
      </c>
      <c r="E10" s="7">
        <f t="shared" si="5"/>
        <v>20545</v>
      </c>
      <c r="F10" s="5">
        <v>5</v>
      </c>
      <c r="G10" s="5">
        <v>3</v>
      </c>
      <c r="H10" s="5">
        <f t="shared" si="4"/>
        <v>8</v>
      </c>
      <c r="I10" s="5">
        <v>16</v>
      </c>
      <c r="J10" s="5">
        <v>6</v>
      </c>
      <c r="K10" s="5">
        <f t="shared" si="0"/>
        <v>22</v>
      </c>
      <c r="L10" s="5">
        <v>19</v>
      </c>
      <c r="M10" s="5">
        <v>11</v>
      </c>
      <c r="N10" s="5">
        <f t="shared" si="1"/>
        <v>30</v>
      </c>
      <c r="O10" s="5">
        <v>22</v>
      </c>
      <c r="P10" s="5">
        <v>16</v>
      </c>
      <c r="Q10" s="5">
        <f t="shared" si="2"/>
        <v>38</v>
      </c>
      <c r="R10" s="6">
        <v>7</v>
      </c>
      <c r="S10" s="6">
        <v>6</v>
      </c>
      <c r="T10" s="6">
        <f t="shared" si="3"/>
        <v>13</v>
      </c>
      <c r="U10" s="7">
        <f>H10-K10+N10-Q10+T10</f>
        <v>-9</v>
      </c>
    </row>
    <row r="11" spans="1:21" ht="36.75" customHeight="1" x14ac:dyDescent="0.15">
      <c r="A11" s="63" t="s">
        <v>16</v>
      </c>
      <c r="B11" s="7">
        <v>3771</v>
      </c>
      <c r="C11" s="7">
        <v>4412</v>
      </c>
      <c r="D11" s="7">
        <v>4589</v>
      </c>
      <c r="E11" s="7">
        <f t="shared" si="5"/>
        <v>9001</v>
      </c>
      <c r="F11" s="5">
        <v>3</v>
      </c>
      <c r="G11" s="5">
        <v>1</v>
      </c>
      <c r="H11" s="5">
        <f t="shared" si="4"/>
        <v>4</v>
      </c>
      <c r="I11" s="5">
        <v>4</v>
      </c>
      <c r="J11" s="5">
        <v>1</v>
      </c>
      <c r="K11" s="5">
        <f>SUM(I11+J11)</f>
        <v>5</v>
      </c>
      <c r="L11" s="5">
        <v>4</v>
      </c>
      <c r="M11" s="5">
        <v>4</v>
      </c>
      <c r="N11" s="5">
        <f t="shared" si="1"/>
        <v>8</v>
      </c>
      <c r="O11" s="5">
        <v>6</v>
      </c>
      <c r="P11" s="5">
        <v>8</v>
      </c>
      <c r="Q11" s="5">
        <f t="shared" si="2"/>
        <v>14</v>
      </c>
      <c r="R11" s="6">
        <v>4</v>
      </c>
      <c r="S11" s="6">
        <v>4</v>
      </c>
      <c r="T11" s="6">
        <f t="shared" si="3"/>
        <v>8</v>
      </c>
      <c r="U11" s="7">
        <f t="shared" si="6"/>
        <v>1</v>
      </c>
    </row>
    <row r="12" spans="1:21" ht="36.75" customHeight="1" x14ac:dyDescent="0.15">
      <c r="A12" s="63" t="s">
        <v>17</v>
      </c>
      <c r="B12" s="7">
        <v>403</v>
      </c>
      <c r="C12" s="7">
        <v>420</v>
      </c>
      <c r="D12" s="7">
        <v>469</v>
      </c>
      <c r="E12" s="7">
        <f t="shared" si="5"/>
        <v>889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2</v>
      </c>
      <c r="K12" s="5">
        <f t="shared" si="0"/>
        <v>2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0</v>
      </c>
      <c r="Q12" s="5">
        <f t="shared" si="2"/>
        <v>0</v>
      </c>
      <c r="R12" s="6">
        <v>0</v>
      </c>
      <c r="S12" s="6">
        <v>0</v>
      </c>
      <c r="T12" s="6">
        <f t="shared" si="3"/>
        <v>0</v>
      </c>
      <c r="U12" s="7">
        <f t="shared" si="6"/>
        <v>-2</v>
      </c>
    </row>
    <row r="13" spans="1:21" ht="36.75" customHeight="1" thickBot="1" x14ac:dyDescent="0.2">
      <c r="A13" s="9" t="s">
        <v>20</v>
      </c>
      <c r="B13" s="24">
        <v>5065</v>
      </c>
      <c r="C13" s="24">
        <v>6025</v>
      </c>
      <c r="D13" s="24">
        <v>6351</v>
      </c>
      <c r="E13" s="7">
        <f>SUM(C13:D13)</f>
        <v>12376</v>
      </c>
      <c r="F13" s="10">
        <v>2</v>
      </c>
      <c r="G13" s="10">
        <v>3</v>
      </c>
      <c r="H13" s="10">
        <f t="shared" si="4"/>
        <v>5</v>
      </c>
      <c r="I13" s="10">
        <v>5</v>
      </c>
      <c r="J13" s="10">
        <v>9</v>
      </c>
      <c r="K13" s="10">
        <f t="shared" si="0"/>
        <v>14</v>
      </c>
      <c r="L13" s="10">
        <v>5</v>
      </c>
      <c r="M13" s="10">
        <v>7</v>
      </c>
      <c r="N13" s="10">
        <f t="shared" si="1"/>
        <v>12</v>
      </c>
      <c r="O13" s="10">
        <v>10</v>
      </c>
      <c r="P13" s="10">
        <v>5</v>
      </c>
      <c r="Q13" s="10">
        <f t="shared" si="2"/>
        <v>15</v>
      </c>
      <c r="R13" s="11">
        <v>-1</v>
      </c>
      <c r="S13" s="11">
        <v>-6</v>
      </c>
      <c r="T13" s="6">
        <f t="shared" si="3"/>
        <v>-7</v>
      </c>
      <c r="U13" s="7">
        <f t="shared" si="6"/>
        <v>-19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76106</v>
      </c>
      <c r="C14" s="20">
        <f>SUM(C7:C13)</f>
        <v>80062</v>
      </c>
      <c r="D14" s="20">
        <f>SUM(D7:D13)</f>
        <v>80737</v>
      </c>
      <c r="E14" s="18">
        <f>C14+D14</f>
        <v>160799</v>
      </c>
      <c r="F14" s="18">
        <f>SUM(F7:F13)</f>
        <v>27</v>
      </c>
      <c r="G14" s="18">
        <f>SUM(G7:G13)</f>
        <v>24</v>
      </c>
      <c r="H14" s="18">
        <f>SUM(H7:H13)</f>
        <v>51</v>
      </c>
      <c r="I14" s="18">
        <f>SUM(I7:I13)</f>
        <v>99</v>
      </c>
      <c r="J14" s="18">
        <f t="shared" ref="J14:U14" si="7">SUM(J7:J13)</f>
        <v>91</v>
      </c>
      <c r="K14" s="18">
        <f>SUM(K7:K13)</f>
        <v>190</v>
      </c>
      <c r="L14" s="18">
        <f t="shared" si="7"/>
        <v>171</v>
      </c>
      <c r="M14" s="18">
        <f t="shared" si="7"/>
        <v>119</v>
      </c>
      <c r="N14" s="18">
        <f t="shared" si="7"/>
        <v>290</v>
      </c>
      <c r="O14" s="18">
        <f t="shared" si="7"/>
        <v>220</v>
      </c>
      <c r="P14" s="18">
        <f t="shared" si="7"/>
        <v>142</v>
      </c>
      <c r="Q14" s="18">
        <f>SUM(Q7:Q13)</f>
        <v>362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-211</v>
      </c>
    </row>
    <row r="15" spans="1:21" ht="36.75" customHeight="1" thickTop="1" x14ac:dyDescent="0.15">
      <c r="A15" s="12" t="s">
        <v>19</v>
      </c>
      <c r="B15" s="21">
        <f>B14-B16</f>
        <v>-49</v>
      </c>
      <c r="C15" s="21">
        <f>C14-C16</f>
        <v>-121</v>
      </c>
      <c r="D15" s="21">
        <f>D14-D16</f>
        <v>-90</v>
      </c>
      <c r="E15" s="21">
        <f>C15+D15</f>
        <v>-211</v>
      </c>
      <c r="F15" s="103">
        <f>H14-K14</f>
        <v>-139</v>
      </c>
      <c r="G15" s="104"/>
      <c r="H15" s="104"/>
      <c r="I15" s="104"/>
      <c r="J15" s="104"/>
      <c r="K15" s="105"/>
      <c r="L15" s="103">
        <f>N14-Q14</f>
        <v>-72</v>
      </c>
      <c r="M15" s="104"/>
      <c r="N15" s="104"/>
      <c r="O15" s="104"/>
      <c r="P15" s="104"/>
      <c r="Q15" s="105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f>'R7.6.1'!B14</f>
        <v>76155</v>
      </c>
      <c r="C16" s="22">
        <f>'R7.6.1'!C14</f>
        <v>80183</v>
      </c>
      <c r="D16" s="22">
        <f>'R7.6.1'!D14</f>
        <v>80827</v>
      </c>
      <c r="E16" s="22">
        <f>'R7.6.1'!E14</f>
        <v>161010</v>
      </c>
      <c r="G16" s="98" t="s">
        <v>27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</row>
    <row r="17" spans="1:21" x14ac:dyDescent="0.15">
      <c r="A17" s="3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</row>
    <row r="18" spans="1:21" x14ac:dyDescent="0.15">
      <c r="A18" s="3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</row>
    <row r="19" spans="1:21" x14ac:dyDescent="0.15"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</vt:i4>
      </vt:variant>
    </vt:vector>
  </HeadingPairs>
  <TitlesOfParts>
    <vt:vector size="16" baseType="lpstr">
      <vt:lpstr>R7人口動態</vt:lpstr>
      <vt:lpstr>R7人口動態（管内別）</vt:lpstr>
      <vt:lpstr>R8.1.1</vt:lpstr>
      <vt:lpstr>R7.12.1</vt:lpstr>
      <vt:lpstr>R7.11.1</vt:lpstr>
      <vt:lpstr>R7.10.1</vt:lpstr>
      <vt:lpstr>R7.9.1</vt:lpstr>
      <vt:lpstr>R7.8.1</vt:lpstr>
      <vt:lpstr>R7.7.1</vt:lpstr>
      <vt:lpstr>R7.6.1</vt:lpstr>
      <vt:lpstr>R7.5.1</vt:lpstr>
      <vt:lpstr>R7.4.1</vt:lpstr>
      <vt:lpstr>R7.3.1</vt:lpstr>
      <vt:lpstr>R7.2.1</vt:lpstr>
      <vt:lpstr>'R7人口動態'!Print_Area</vt:lpstr>
      <vt:lpstr>'R7人口動態（管内別）'!Print_Area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U0038</dc:creator>
  <cp:lastModifiedBy>Administrator</cp:lastModifiedBy>
  <cp:lastPrinted>2026-01-06T02:58:22Z</cp:lastPrinted>
  <dcterms:created xsi:type="dcterms:W3CDTF">2005-01-07T01:44:50Z</dcterms:created>
  <dcterms:modified xsi:type="dcterms:W3CDTF">2026-01-06T06:59:20Z</dcterms:modified>
</cp:coreProperties>
</file>